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180" yWindow="460" windowWidth="32760" windowHeight="26960" tabRatio="825" activeTab="0"/>
  </bookViews>
  <sheets>
    <sheet name="Pagina 1" sheetId="1" r:id="rId1"/>
    <sheet name="Pagina 2" sheetId="2" r:id="rId2"/>
    <sheet name="Pagina 3" sheetId="3" r:id="rId3"/>
    <sheet name="Pagina 4" sheetId="4" r:id="rId4"/>
    <sheet name="Pagina 5" sheetId="5" r:id="rId5"/>
    <sheet name="Pagina 6" sheetId="6" r:id="rId6"/>
    <sheet name="Pagina 7" sheetId="7" r:id="rId7"/>
    <sheet name="Pagina 8" sheetId="8" r:id="rId8"/>
    <sheet name="Relazione" sheetId="9" r:id="rId9"/>
  </sheets>
  <definedNames>
    <definedName name="_xlfn.COUNTIFS" hidden="1">#NAME?</definedName>
    <definedName name="_xlfn.FLOOR.PRECISE" hidden="1">#NAME?</definedName>
    <definedName name="_xlfn.T.TEST" hidden="1">#NAME?</definedName>
    <definedName name="_xlnm.Print_Area" localSheetId="1">'Pagina 2'!$A$1:$BM$118</definedName>
    <definedName name="_xlnm.Print_Area" localSheetId="2">'Pagina 3'!$A$1:$BG$104</definedName>
    <definedName name="_xlnm.Print_Area" localSheetId="3">'Pagina 4'!$A$1:$BY$138</definedName>
    <definedName name="_xlnm.Print_Area" localSheetId="4">'Pagina 5'!$A$1:$BN$111</definedName>
    <definedName name="_xlnm.Print_Area" localSheetId="5">'Pagina 6'!$A$1:$BR$121</definedName>
    <definedName name="_xlnm.Print_Area" localSheetId="6">'Pagina 7'!$A$1:$BN$117</definedName>
    <definedName name="_xlnm.Print_Area" localSheetId="7">'Pagina 8'!$A$1:$BI$89</definedName>
    <definedName name="_xlnm.Print_Area" localSheetId="8">'Relazione'!$A$1:$B$98</definedName>
  </definedNames>
  <calcPr fullCalcOnLoad="1"/>
</workbook>
</file>

<file path=xl/sharedStrings.xml><?xml version="1.0" encoding="utf-8"?>
<sst xmlns="http://schemas.openxmlformats.org/spreadsheetml/2006/main" count="3126" uniqueCount="693">
  <si>
    <t>PROGRAMMA REGIONALE DI</t>
  </si>
  <si>
    <t>REGIONE LIGURIA</t>
  </si>
  <si>
    <t>Informazioni anagrafiche</t>
  </si>
  <si>
    <t>1.2  Natura Giuridica:</t>
  </si>
  <si>
    <t>Ditta individuale</t>
  </si>
  <si>
    <t>Altro</t>
  </si>
  <si>
    <t>(specificare)</t>
  </si>
  <si>
    <t>Fax:</t>
  </si>
  <si>
    <t>Cellulare:</t>
  </si>
  <si>
    <t>Email:</t>
  </si>
  <si>
    <t>Introduzione</t>
  </si>
  <si>
    <t>Il piano aziendale deve essere compilato in tutte le sue parti</t>
  </si>
  <si>
    <t>I dati forniti vengono trattati in modo riservato come previsto dal Decreto legislativo n. 196/2003.</t>
  </si>
  <si>
    <t>Quantità</t>
  </si>
  <si>
    <t>TOTALE</t>
  </si>
  <si>
    <t>LUOGO E DATA DI SOTTOSCRIZIONE</t>
  </si>
  <si>
    <t>il:</t>
  </si>
  <si>
    <t>Fatto a:</t>
  </si>
  <si>
    <t>IN FEDE</t>
  </si>
  <si>
    <t>Firma del richiedente o del rappresentante legale</t>
  </si>
  <si>
    <t>Il richiedente, ai sensi delle vigenti disposizioni comunitarie e nazionali, con l'apposizione della firma sottostante, autorizza ai sensi del D. lgs. 30 giugno 2003 n. 196,  l'acquisizione ed il trattamento dei dati contenuti nel presente modello e negli eventuali allegati, anche ai fini dei controlli da parte degli Organismi comunitari e nazionali. Inoltre, ai sensi del Reg. (CE) 1995/06, autorizza l'uso e la pubblicazione dei propri dati personali da parte degli Organi ispettivi.</t>
  </si>
  <si>
    <t>Altri caprini</t>
  </si>
  <si>
    <t>N°</t>
  </si>
  <si>
    <t>A</t>
  </si>
  <si>
    <t>S</t>
  </si>
  <si>
    <t>Codice</t>
  </si>
  <si>
    <t>Altro (specificare)</t>
  </si>
  <si>
    <t>%</t>
  </si>
  <si>
    <t>1 CV = 0,7355 kW</t>
  </si>
  <si>
    <t>1 kW = 1,3596 CV</t>
  </si>
  <si>
    <t>A1</t>
  </si>
  <si>
    <t>A2</t>
  </si>
  <si>
    <t>A3</t>
  </si>
  <si>
    <t>F1</t>
  </si>
  <si>
    <t>F2</t>
  </si>
  <si>
    <t>SVILUPPO RURALE 2014 - 2020</t>
  </si>
  <si>
    <t xml:space="preserve">REGOLAMENTO (CE) N. 1305/2013 </t>
  </si>
  <si>
    <t>Supporto agli investimenti nelle aziende agricole</t>
  </si>
  <si>
    <t>PEC:</t>
  </si>
  <si>
    <t>1.1b  Nome azienda:</t>
  </si>
  <si>
    <t>Rappresentante legale dell'azienda sotto indicata</t>
  </si>
  <si>
    <t>SITUAZIONE FINALE</t>
  </si>
  <si>
    <t>Descrizione</t>
  </si>
  <si>
    <t>D01</t>
  </si>
  <si>
    <t>Frumento tenero</t>
  </si>
  <si>
    <t>Ha</t>
  </si>
  <si>
    <t>D02</t>
  </si>
  <si>
    <t>Frumento duro</t>
  </si>
  <si>
    <t>D03</t>
  </si>
  <si>
    <t>Segale</t>
  </si>
  <si>
    <t>D04</t>
  </si>
  <si>
    <t>Orzo</t>
  </si>
  <si>
    <t>D05</t>
  </si>
  <si>
    <t>Avena</t>
  </si>
  <si>
    <t>D06</t>
  </si>
  <si>
    <t>Mais</t>
  </si>
  <si>
    <t>D07</t>
  </si>
  <si>
    <t>Riso</t>
  </si>
  <si>
    <t>D08</t>
  </si>
  <si>
    <t>Altri cereali da granella (sorgo, miglio, panico, farro, ecc.)</t>
  </si>
  <si>
    <t>D09</t>
  </si>
  <si>
    <t>Legumi secchi (fava, favette, cece, fagiolo, lenticchia, ecc.)</t>
  </si>
  <si>
    <t>D9A</t>
  </si>
  <si>
    <t>Piselli, fave, favette e lupini dolci</t>
  </si>
  <si>
    <t>D9B</t>
  </si>
  <si>
    <t>Legumi diversi da piselli, fave, favette e lupini dolci</t>
  </si>
  <si>
    <t>D10</t>
  </si>
  <si>
    <t>Patate (comprese le patate primaticce e da semina)</t>
  </si>
  <si>
    <t>D11</t>
  </si>
  <si>
    <t>Barbabietola da zucchero (escluse le sementi)</t>
  </si>
  <si>
    <t>D12</t>
  </si>
  <si>
    <t xml:space="preserve">Sarchiate da foraggio (bietola da foraggio, ecc.)   </t>
  </si>
  <si>
    <t>D23</t>
  </si>
  <si>
    <t>Tabacco</t>
  </si>
  <si>
    <t>D24</t>
  </si>
  <si>
    <t>Luppolo</t>
  </si>
  <si>
    <t>D26</t>
  </si>
  <si>
    <t>Colza e ravizzone</t>
  </si>
  <si>
    <t>D27</t>
  </si>
  <si>
    <t>Girasole</t>
  </si>
  <si>
    <t>D28</t>
  </si>
  <si>
    <t>Soia</t>
  </si>
  <si>
    <t>D29</t>
  </si>
  <si>
    <t>Semi di lino  (per olio di lino)</t>
  </si>
  <si>
    <t>D30</t>
  </si>
  <si>
    <t>Altre oleaginose erbacee</t>
  </si>
  <si>
    <t>D31</t>
  </si>
  <si>
    <t>Lino</t>
  </si>
  <si>
    <t>D32</t>
  </si>
  <si>
    <t>Canapa</t>
  </si>
  <si>
    <t>D33</t>
  </si>
  <si>
    <t>Altre colture tessili</t>
  </si>
  <si>
    <t>D34</t>
  </si>
  <si>
    <t>Piante aromatiche, medicinali e spezie</t>
  </si>
  <si>
    <t>D35</t>
  </si>
  <si>
    <t>Altre piante industriali</t>
  </si>
  <si>
    <t>D14A</t>
  </si>
  <si>
    <t>Ortaggi freschi in pieno campo</t>
  </si>
  <si>
    <t>D14B</t>
  </si>
  <si>
    <t xml:space="preserve">Ortaggi freschi in orto industriale   </t>
  </si>
  <si>
    <t>D15</t>
  </si>
  <si>
    <t>Ortaggi freschi in serra</t>
  </si>
  <si>
    <t>D16</t>
  </si>
  <si>
    <t>Fiori e piante ornamentali in piena campo</t>
  </si>
  <si>
    <t>D17</t>
  </si>
  <si>
    <t>Fiori e piante ornamentali in serra</t>
  </si>
  <si>
    <t>D18A</t>
  </si>
  <si>
    <t xml:space="preserve">Prati avvicendati (medica, sulla, trifoglio, lupinella, ecc.)  </t>
  </si>
  <si>
    <t>D18C</t>
  </si>
  <si>
    <t>Erbaio di mais da foraggio</t>
  </si>
  <si>
    <t>D18D</t>
  </si>
  <si>
    <t>Erbaio di leguminose da foraggio</t>
  </si>
  <si>
    <t>D18B</t>
  </si>
  <si>
    <t>Erbai di altri cereali da foraggio diversi da mais da foraggio</t>
  </si>
  <si>
    <t>D19</t>
  </si>
  <si>
    <t>Sementi e piantine per seminativi (sementi da prato, ecc.)</t>
  </si>
  <si>
    <t>D20</t>
  </si>
  <si>
    <t>Altri colture per seminativi (compresi affitti sotto l’anno)</t>
  </si>
  <si>
    <t>D21</t>
  </si>
  <si>
    <t>Terreni a riposo senza aiuto</t>
  </si>
  <si>
    <t>F01</t>
  </si>
  <si>
    <t>Prati permanenti e pascoli</t>
  </si>
  <si>
    <t>F02</t>
  </si>
  <si>
    <t>Pascoli magri</t>
  </si>
  <si>
    <t>G01A</t>
  </si>
  <si>
    <t>Frutta fresca di origine temperata</t>
  </si>
  <si>
    <t>G01B</t>
  </si>
  <si>
    <t>Frutta di origine subtropicale</t>
  </si>
  <si>
    <t>G01D</t>
  </si>
  <si>
    <t>Piccoli frutti</t>
  </si>
  <si>
    <t>G01C</t>
  </si>
  <si>
    <t>Frutta per frutta a guscio</t>
  </si>
  <si>
    <t>G02</t>
  </si>
  <si>
    <t>Agrumeti</t>
  </si>
  <si>
    <t>G03A</t>
  </si>
  <si>
    <t>Oliveti per olive da tavola</t>
  </si>
  <si>
    <t>G03B</t>
  </si>
  <si>
    <t>Oliveti per olive da olio</t>
  </si>
  <si>
    <t>G04A</t>
  </si>
  <si>
    <t>Vigneti per uva da vino di qualità (DOP e IGP)</t>
  </si>
  <si>
    <t>G04B</t>
  </si>
  <si>
    <t>Vigneti per uva da vino comune</t>
  </si>
  <si>
    <t>G04C</t>
  </si>
  <si>
    <t>Vigneti per uva da tavola</t>
  </si>
  <si>
    <t>G04D</t>
  </si>
  <si>
    <t>Vigneti per uva passita</t>
  </si>
  <si>
    <t>G05</t>
  </si>
  <si>
    <t>Vivai (semenzai e piantonai)</t>
  </si>
  <si>
    <t>G06</t>
  </si>
  <si>
    <t>Altre colture permanenti</t>
  </si>
  <si>
    <t>G07</t>
  </si>
  <si>
    <t>Colture permanenti in serra (frutteti sotto serra, ecc.)</t>
  </si>
  <si>
    <t>I02</t>
  </si>
  <si>
    <t>Funghi coltivati sotto copertura  (superficie di base)</t>
  </si>
  <si>
    <t>100 mq</t>
  </si>
  <si>
    <t>J01</t>
  </si>
  <si>
    <t>Equini in complesso (di tutte le età)</t>
  </si>
  <si>
    <t>Nr capi</t>
  </si>
  <si>
    <t>J02</t>
  </si>
  <si>
    <t xml:space="preserve">Bovini maschi e femmine meno di 1 anno  </t>
  </si>
  <si>
    <t>J03</t>
  </si>
  <si>
    <t>Bovini maschi da 1 a meno di 2 anni</t>
  </si>
  <si>
    <t>J04</t>
  </si>
  <si>
    <t>Bovini femmine da 1 a meno di 2 anni</t>
  </si>
  <si>
    <t>J05</t>
  </si>
  <si>
    <t>Bovini maschi di 2 anni e più</t>
  </si>
  <si>
    <t>J06</t>
  </si>
  <si>
    <t>Giovenche di 2 anni e più</t>
  </si>
  <si>
    <t>J07</t>
  </si>
  <si>
    <t>Vacche lattifere</t>
  </si>
  <si>
    <t>J08</t>
  </si>
  <si>
    <t>Altre vacche (vacche nutrici, vacche da riforma)</t>
  </si>
  <si>
    <t>J09A</t>
  </si>
  <si>
    <t>Pecore</t>
  </si>
  <si>
    <t>J09B</t>
  </si>
  <si>
    <t>Altri ovini (arieti, agnelli)</t>
  </si>
  <si>
    <t>J10A</t>
  </si>
  <si>
    <t>Capre</t>
  </si>
  <si>
    <t>J10B</t>
  </si>
  <si>
    <t>J11</t>
  </si>
  <si>
    <t xml:space="preserve">Lattonzoli &lt; 20 Kg   </t>
  </si>
  <si>
    <t>J12</t>
  </si>
  <si>
    <t>Scrofe da riproduzione &gt; 50 Kg</t>
  </si>
  <si>
    <t>J13</t>
  </si>
  <si>
    <t>Altri suini (verri e suini da ingrasso &gt; 20 Kg)</t>
  </si>
  <si>
    <t>J14</t>
  </si>
  <si>
    <t>Polli da carne – broilers</t>
  </si>
  <si>
    <t>centinaia capi</t>
  </si>
  <si>
    <t>J15</t>
  </si>
  <si>
    <t xml:space="preserve">Galline ovaiole </t>
  </si>
  <si>
    <t>J16A</t>
  </si>
  <si>
    <t>Tacchini</t>
  </si>
  <si>
    <t>J16B</t>
  </si>
  <si>
    <t xml:space="preserve">Anatre </t>
  </si>
  <si>
    <t>Oche</t>
  </si>
  <si>
    <t>J16C</t>
  </si>
  <si>
    <t>Struzzi</t>
  </si>
  <si>
    <t>J16D</t>
  </si>
  <si>
    <t>Altro pollame (faraone, ecc.)</t>
  </si>
  <si>
    <t>J17</t>
  </si>
  <si>
    <t>Coniglie fattrici</t>
  </si>
  <si>
    <t>J18</t>
  </si>
  <si>
    <t>Api</t>
  </si>
  <si>
    <t>Nr Alveari</t>
  </si>
  <si>
    <t>2.</t>
  </si>
  <si>
    <t>U.M.</t>
  </si>
  <si>
    <t>Produzione Standard</t>
  </si>
  <si>
    <t>100 capi</t>
  </si>
  <si>
    <t>TOT SAU</t>
  </si>
  <si>
    <t>Boschi</t>
  </si>
  <si>
    <t>TOT SUP</t>
  </si>
  <si>
    <t>3.</t>
  </si>
  <si>
    <t>4.</t>
  </si>
  <si>
    <t>VERIFICA PRODUZIONE STANDARD MINIMA</t>
  </si>
  <si>
    <t>Zona svantaggiata</t>
  </si>
  <si>
    <t>Zona non svantaggiata</t>
  </si>
  <si>
    <t xml:space="preserve"> P.S. MIN</t>
  </si>
  <si>
    <t>VALUTAZIONE P.S. MINIMA</t>
  </si>
  <si>
    <t>INCREMENTO P.S.</t>
  </si>
  <si>
    <t>€</t>
  </si>
  <si>
    <t>5.</t>
  </si>
  <si>
    <t>Comune</t>
  </si>
  <si>
    <t>Sezione</t>
  </si>
  <si>
    <t>Foglio</t>
  </si>
  <si>
    <t>Mappale</t>
  </si>
  <si>
    <t>Sub.</t>
  </si>
  <si>
    <t>Destinazione corrente</t>
  </si>
  <si>
    <t>F3</t>
  </si>
  <si>
    <t>F4</t>
  </si>
  <si>
    <t>F5</t>
  </si>
  <si>
    <t>A4</t>
  </si>
  <si>
    <t>A5</t>
  </si>
  <si>
    <t>Destinazione prevista</t>
  </si>
  <si>
    <t>Marca</t>
  </si>
  <si>
    <t>Modello</t>
  </si>
  <si>
    <t>0001 - ACQUISTO TERRENI</t>
  </si>
  <si>
    <t xml:space="preserve">0002 - MIGLIORAMENTI FONDIARI    </t>
  </si>
  <si>
    <t xml:space="preserve">0003 - INTERVENTI DI EFFICENTAMENTO ENERGETICO     </t>
  </si>
  <si>
    <t xml:space="preserve">0004 - COSTRUZIONE, ACQUISIZIONE E/O RISTRUTTURAZIONE DI FABBRICATI PRODUTTIVI AZIENDALI </t>
  </si>
  <si>
    <t>0005 - INVESTIMENTI NELLA PRODUZIONE DI ENERGIA DA FONTI RINNOVABILI</t>
  </si>
  <si>
    <t>0006 - SPESE GENERALI E TECNICHE</t>
  </si>
  <si>
    <t xml:space="preserve">0007 - ACQUISIZIONE DI PROGRAMMI INFORMATICI COMPRESO IL LORO SVILUPPO E/O BREVETTI, LICENZE </t>
  </si>
  <si>
    <t xml:space="preserve">0008 - DOTAZIONI AZIENDALI (MACCHINE ED ATTREZZATURE) ESCLUSE TRATTRICI E MOTOAGRICOLE </t>
  </si>
  <si>
    <t xml:space="preserve">0009 - DOTAZIONI AZIENDALI: TRATTRICI E MOTOAGRICOLE </t>
  </si>
  <si>
    <t>Intervento/ Sottointervento</t>
  </si>
  <si>
    <t>LISTA INTERVENTI</t>
  </si>
  <si>
    <t>VAL MAX</t>
  </si>
  <si>
    <t>Tipologia di spesa</t>
  </si>
  <si>
    <t>investimento previsto</t>
  </si>
  <si>
    <t>Coeff.</t>
  </si>
  <si>
    <t>rata di reintegrazione</t>
  </si>
  <si>
    <t>Costo totale investimenti</t>
  </si>
  <si>
    <t>MIS</t>
  </si>
  <si>
    <t>Domanda PSR N°</t>
  </si>
  <si>
    <t>Totale rata reintegrazione MIS 4.1</t>
  </si>
  <si>
    <t>Totale rata reintegrazione annua PSR</t>
  </si>
  <si>
    <t>40% della (PST + PAC) (importo massimo per il reintegro degli investimenti)</t>
  </si>
  <si>
    <t xml:space="preserve">Produzioni Standard Totale (PST) aziendale annuale a fine investimento </t>
  </si>
  <si>
    <t>S1</t>
  </si>
  <si>
    <t>S2</t>
  </si>
  <si>
    <t>S3</t>
  </si>
  <si>
    <t>S4</t>
  </si>
  <si>
    <t>S5</t>
  </si>
  <si>
    <t>S6</t>
  </si>
  <si>
    <t>S7</t>
  </si>
  <si>
    <t>Quantificazione del sostegno</t>
  </si>
  <si>
    <t>40% base</t>
  </si>
  <si>
    <t>o Business Plan</t>
  </si>
  <si>
    <t>PIANO AZIENDALE DI SVILUPPO (PAS)</t>
  </si>
  <si>
    <t>1.   DATI IDENTIFICATIVI DEL RICHIEDENTE</t>
  </si>
  <si>
    <t xml:space="preserve"> (devono essere i medesimi della domanda di sostegno e del fascicolo aziendale collegati)</t>
  </si>
  <si>
    <t>1.1a  Cognome Nome</t>
  </si>
  <si>
    <t>Il/La sottoscritto/a</t>
  </si>
  <si>
    <t>nella qualità di</t>
  </si>
  <si>
    <t>riporta i seguenti contatti, se non già indicati nella domanda di sostegno, al fine di facilitare le verifiche istruttorie ed i sopralluoghi</t>
  </si>
  <si>
    <t>1.3  C.U.A.A.</t>
  </si>
  <si>
    <t>1.4  Telefono:</t>
  </si>
  <si>
    <t xml:space="preserve"> (obbligatoria)</t>
  </si>
  <si>
    <t>1.5</t>
  </si>
  <si>
    <t>1.6 l'azienda dispone di un proprio sito web all'indirizzo URL</t>
  </si>
  <si>
    <t>dichiara di non possedere un sito web</t>
  </si>
  <si>
    <t>oppure</t>
  </si>
  <si>
    <t>001</t>
  </si>
  <si>
    <t>002</t>
  </si>
  <si>
    <t>003</t>
  </si>
  <si>
    <t>Euro*</t>
  </si>
  <si>
    <t>*  il valore della P.S. in euro è quello desunto da i dati INEA 2010</t>
  </si>
  <si>
    <r>
      <rPr>
        <b/>
        <sz val="18"/>
        <rFont val="Arial"/>
        <family val="2"/>
      </rPr>
      <t>DICHIARA</t>
    </r>
    <r>
      <rPr>
        <b/>
        <sz val="14"/>
        <rFont val="Arial"/>
        <family val="2"/>
      </rPr>
      <t xml:space="preserve"> che i dati di seguito riportati sono aderenti alla realtà, ovvero:</t>
    </r>
  </si>
  <si>
    <t>(da fascicolo aziendale)</t>
  </si>
  <si>
    <t>(impegni da progetto)</t>
  </si>
  <si>
    <t>Trasformazione aziendale di prodotti agricoli</t>
  </si>
  <si>
    <t>3.1</t>
  </si>
  <si>
    <t>3.2</t>
  </si>
  <si>
    <t>Prodotto/i ottenuto/i</t>
  </si>
  <si>
    <t xml:space="preserve"> (da fascicolo aziendale)</t>
  </si>
  <si>
    <t xml:space="preserve">il beneficiario non è appartenente ad alcuna OP (organizzazione di produttori) legata alla OCM </t>
  </si>
  <si>
    <r>
      <t>Altra coltivazione</t>
    </r>
    <r>
      <rPr>
        <sz val="12"/>
        <rFont val="Arial"/>
        <family val="2"/>
      </rPr>
      <t xml:space="preserve"> (allegare analisi della Produzione Standard proposta)</t>
    </r>
  </si>
  <si>
    <r>
      <t>Altro allevamento</t>
    </r>
    <r>
      <rPr>
        <sz val="12"/>
        <rFont val="Arial"/>
        <family val="2"/>
      </rPr>
      <t xml:space="preserve"> (allegare analisi della Produzione Standard proposta)</t>
    </r>
  </si>
  <si>
    <t>Tare ed incolti</t>
  </si>
  <si>
    <t>004</t>
  </si>
  <si>
    <t>005</t>
  </si>
  <si>
    <t>006</t>
  </si>
  <si>
    <t>Descizione singola azione e articolazione investimenti</t>
  </si>
  <si>
    <t>Intervento / Sottointervento</t>
  </si>
  <si>
    <t>COLTURE E ALLEVAMENTI - PRODUZIONE STANDARD (P.S.) ATTUALE E DA PROGETTO</t>
  </si>
  <si>
    <t xml:space="preserve">P.S. TOT </t>
  </si>
  <si>
    <t>TRASFORMAZIONE E COMMERCIALIZZAZIONE</t>
  </si>
  <si>
    <t>TERRENI AGRICOLI ABBANDONATI CHE VERRANNO RECUPERATI AD USO AGRICOLO</t>
  </si>
  <si>
    <t>SAL</t>
  </si>
  <si>
    <t>tipo</t>
  </si>
  <si>
    <t>Subtotali e Totali</t>
  </si>
  <si>
    <t>Investimenti - Prestazioni e sostenibilità globale dell'azienda</t>
  </si>
  <si>
    <t>Importo annuale</t>
  </si>
  <si>
    <t>PRODUZIONE STANDARD TOTALE</t>
  </si>
  <si>
    <t>S8</t>
  </si>
  <si>
    <t>S9</t>
  </si>
  <si>
    <t>S10</t>
  </si>
  <si>
    <t>S11</t>
  </si>
  <si>
    <t>S12</t>
  </si>
  <si>
    <t>S13</t>
  </si>
  <si>
    <t>ESITO SOSTENIBILITA' FINANZIARIA ED ECONOMICA</t>
  </si>
  <si>
    <t xml:space="preserve">Produzioni Standard Totale (PST) e premi e contributi PAC annuali </t>
  </si>
  <si>
    <t>S14</t>
  </si>
  <si>
    <t>S15</t>
  </si>
  <si>
    <t>S16</t>
  </si>
  <si>
    <t>L'azienda ha l'obiettivo di incrementare la Produzione standard di almeno il 10%</t>
  </si>
  <si>
    <t>COLONNA CONTEGGI</t>
  </si>
  <si>
    <t>IE1</t>
  </si>
  <si>
    <t>IE2</t>
  </si>
  <si>
    <t>IE3</t>
  </si>
  <si>
    <t>IE4</t>
  </si>
  <si>
    <t>IE5</t>
  </si>
  <si>
    <t>IE6</t>
  </si>
  <si>
    <t>IE7</t>
  </si>
  <si>
    <t>IE8</t>
  </si>
  <si>
    <t>L'azienda ha l'obiettivo di ridurre i costi di produzione di almeno il 10%</t>
  </si>
  <si>
    <t>Verifica</t>
  </si>
  <si>
    <t>Incremento delle prestazioni in termini economici o ambientali</t>
  </si>
  <si>
    <t>Importo investimenti che determinano raggiungimento obiettivo</t>
  </si>
  <si>
    <t>Modalità o Specifiche</t>
  </si>
  <si>
    <t>L'azienda ha l'obiettivo di ridurre consumi energetici di almeno il 10%</t>
  </si>
  <si>
    <t>L'azienda ha l'obiettivo di ridurre consumi idrici di almeno il 10%</t>
  </si>
  <si>
    <t>L'azienda ha l'obiettivo di ridurre le emissioni di almeno il 10%</t>
  </si>
  <si>
    <t>% sostegno</t>
  </si>
  <si>
    <t>COLONNA CALCOLO</t>
  </si>
  <si>
    <t>Selezionare con una X per intervento e casi ricorrenti</t>
  </si>
  <si>
    <t>investimenti connessi a trasformazione e/o vendita?</t>
  </si>
  <si>
    <t>+10% imprese condotte da giovani</t>
  </si>
  <si>
    <t>+10% investimenti collettivi e progetti integrati</t>
  </si>
  <si>
    <t>+10% zone soggette a vincoli naturali o altri vincoli</t>
  </si>
  <si>
    <t>+10% investimenti sovvenzionati PEI</t>
  </si>
  <si>
    <t>+10% investimenti collegati art 28  e 29 Reg 1305/2013</t>
  </si>
  <si>
    <t>€ Sostegno</t>
  </si>
  <si>
    <t>in questo caso la % di sostegno erogabile è al massimo il 40%</t>
  </si>
  <si>
    <t>nei casi diversi dal precedente la % di sostegno erogabile come base è il 40% alla quale cumulare le maggiorazioni previste nei casi seguenti</t>
  </si>
  <si>
    <t>opzione attivata per imprese condotte, al momento di presentazione della domanda di sostegno, da agricoltori di età non superiore a 40 anni che si sono insediati da meno di 5 anni - conformemente alle prescrizioni di cui alla sottomisura 6.1 del presente periodo di programmazione o alla misura 112 del periodo di programmazione 2007-2013 - così come definiti all'articolo 2§1(n) del Reg. (UE) n° 1305/2013</t>
  </si>
  <si>
    <t>SEDE AZIENDALE IN</t>
  </si>
  <si>
    <t>n° mesi*</t>
  </si>
  <si>
    <t>RELAZIONE DESCRITTIVA A CORREDO DEL PAS</t>
  </si>
  <si>
    <t>è sopra riportata la consistenza aziendale ad inizio piano che è corrispondente a quanto indicato sul Fascicolo Aziendale validato ed a fine piano a quanto previsto dal corrente PAS</t>
  </si>
  <si>
    <t>2. COLTURE E ALLEVAMENTI - PRODUZIONE STANDARD (P.S.) ATTUALE E DA PROGETTO</t>
  </si>
  <si>
    <t>3. VERIFICA PRODUZIONE STANDARD MINIMA</t>
  </si>
  <si>
    <t>4. TRASFORMAZIONE E COMMERCIALIZZAZIONE</t>
  </si>
  <si>
    <t>5. TERRENI AGRICOLI ABBANDONATI CHE VERRANNO RECUPERATI AD USO AGRICOLO</t>
  </si>
  <si>
    <t>A6</t>
  </si>
  <si>
    <t>A7</t>
  </si>
  <si>
    <t>A8</t>
  </si>
  <si>
    <t>A9</t>
  </si>
  <si>
    <t>A10</t>
  </si>
  <si>
    <t>7.   ARTICOLAZIONE DEGLI INVESTIMENTI</t>
  </si>
  <si>
    <t>Tra gli interventi occorre inserire anche le spese tecniche, le cui % devono essere in linea con il bando e giustificate nella relazione allegata</t>
  </si>
  <si>
    <t>9.   INTERVENTI DI VALENZA AMBIENTALE</t>
  </si>
  <si>
    <t>OBIETTIVI DELL'AZIENDA</t>
  </si>
  <si>
    <t>… specificare quali sono gli obiettivi che l'azienda si è posta in termini economici e ambientali e come intende valutare l'incremento delle performance</t>
  </si>
  <si>
    <t>10.   QUANTIFICAZIONE DEL SOSTEGNO RICHIESTO</t>
  </si>
  <si>
    <t>Per i diversi interventi/sottointerventi già definiti in precedenza, le % di sostegno richieste e la giustificazione della scelta effettuata sono sotto indicate</t>
  </si>
  <si>
    <t>Cod. rif. Fabbricato, Macchina, etc.</t>
  </si>
  <si>
    <t>TOTALE OPERAZIONE</t>
  </si>
  <si>
    <t>Rate di reintegrazione da altri investimenti PSR 2014 2020 presentati</t>
  </si>
  <si>
    <t>Tipologia di entrate</t>
  </si>
  <si>
    <t>11.1  Sostenibilità finanziaria ed economica degli investimenti</t>
  </si>
  <si>
    <t>11.2  Incremento delle prestazioni aziendali in termini economici o ambientali</t>
  </si>
  <si>
    <t>SCELTA (X)</t>
  </si>
  <si>
    <t>11.   VALUTAZIONE DELLE PRESTAZIONI E SOSTENIBILITA' GLOBALE DELL'AZIENDA</t>
  </si>
  <si>
    <t>… specificare come si è giunti a definire gli importi inseriti in tabella</t>
  </si>
  <si>
    <t>VERIFICA AUTOMATICA IN BASE ALLA TABELLA AL PUNTO 2</t>
  </si>
  <si>
    <t>VERIFICA AUTOMATICA IN BASE ALLA TABELLA AL PUNTO 4</t>
  </si>
  <si>
    <t>L'azienda ha l'obiettivo di aderire a regimi di qualità certificata di valenza ambientale</t>
  </si>
  <si>
    <t>L'azienda ha l'obiettivo di ridurre i costi di produzione di almeno il 10%:</t>
  </si>
  <si>
    <t>12.   PUNTEGGIO IN BASE AI CRITERI DI SELEZIONE</t>
  </si>
  <si>
    <t>Titolare di azienda agricola omonima</t>
  </si>
  <si>
    <t>Una copia del PAS deve rimane all’agricoltore allegata alla relativa domanda</t>
  </si>
  <si>
    <t>campi gialli</t>
  </si>
  <si>
    <t>campi nei quali è presente una formula automatica che determina il risultato, non modificare</t>
  </si>
  <si>
    <t>campi azzurri</t>
  </si>
  <si>
    <t>campi nei quali si devono inserire i dati richiesti, scrivendo o selezionando dal menù a tendina</t>
  </si>
  <si>
    <t>in modo tale che:</t>
  </si>
  <si>
    <t>TC1</t>
  </si>
  <si>
    <t>TC2</t>
  </si>
  <si>
    <t>TC3</t>
  </si>
  <si>
    <t>TC4</t>
  </si>
  <si>
    <t>TC5</t>
  </si>
  <si>
    <t>TC6</t>
  </si>
  <si>
    <t>TC7</t>
  </si>
  <si>
    <t>A11</t>
  </si>
  <si>
    <t>F6</t>
  </si>
  <si>
    <t>F7</t>
  </si>
  <si>
    <t>F8</t>
  </si>
  <si>
    <t>F9</t>
  </si>
  <si>
    <t>F10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</si>
  <si>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</si>
  <si>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</si>
  <si>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</si>
  <si>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</si>
  <si>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</si>
  <si>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</si>
  <si>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</si>
  <si>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</si>
  <si>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</si>
  <si>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I lavori da effettuare in economia saranno:</t>
  </si>
  <si>
    <t>Cognome Nome</t>
  </si>
  <si>
    <t>Codice Fiscale</t>
  </si>
  <si>
    <t>Le persone che presteranno manodopera per tali lavori sono:</t>
  </si>
  <si>
    <t>L'azienda intende effettuare parte delle lavorazioni con prestazione di lavoro volontario non retribuito, come evidenziato nei computi metrici allegati</t>
  </si>
  <si>
    <t>investimenti connessi a trasformazione e/o vendita</t>
  </si>
  <si>
    <t>L'azienda ha l'obiettivo di introdurre o incrementare processi di trasformazione dei prodotti agricoli o la commercializzazione degli stessi di almeno il 10%</t>
  </si>
  <si>
    <t>… descrivere le tipologie di lavori riferite al computo metrico allegato</t>
  </si>
  <si>
    <t>Il richiedente DICHIARA che</t>
  </si>
  <si>
    <t>Le opere da realizzare sono compatibili con le capacità fisiche e professionali, con le strutture e i mezzi tecnici in dotazione all'azienda</t>
  </si>
  <si>
    <t>TOTALE IMPORTO INVESTIMENTI AFFERENTI</t>
  </si>
  <si>
    <t>ESITO PRESTAZIONI ECONOMICHE O AMBIENTALI</t>
  </si>
  <si>
    <t>IE9</t>
  </si>
  <si>
    <t>IE10</t>
  </si>
  <si>
    <t>I dati riportati nel presente modello sono resi disponibili alla Regione Liguria e riproducibili in qualsiasi momento</t>
  </si>
  <si>
    <t>Sottoscrizione del Piano Aziendale di Sviluppo (PAS) e della Relazione allegata</t>
  </si>
  <si>
    <t>8.   CRONOPROGRAMMA E LAVORI IN ECONOMIA</t>
  </si>
  <si>
    <t>14   NOTE</t>
  </si>
  <si>
    <t>TOTALE SUPERFICIE</t>
  </si>
  <si>
    <t xml:space="preserve">cartografie, planimetrie e altra documentazione progettuale utile alla descrizione dell'investimento in progetto </t>
  </si>
  <si>
    <t>N</t>
  </si>
  <si>
    <t>1</t>
  </si>
  <si>
    <t>2</t>
  </si>
  <si>
    <t>3</t>
  </si>
  <si>
    <t>4</t>
  </si>
  <si>
    <t>5</t>
  </si>
  <si>
    <t>MA1</t>
  </si>
  <si>
    <t>MA2</t>
  </si>
  <si>
    <t>MA3</t>
  </si>
  <si>
    <t>MA4</t>
  </si>
  <si>
    <t>MA5</t>
  </si>
  <si>
    <t>MA6</t>
  </si>
  <si>
    <t>MA7</t>
  </si>
  <si>
    <t>MA8</t>
  </si>
  <si>
    <t>MA9</t>
  </si>
  <si>
    <t>MA10</t>
  </si>
  <si>
    <t>T1</t>
  </si>
  <si>
    <t>T2</t>
  </si>
  <si>
    <t>T3</t>
  </si>
  <si>
    <t>T4</t>
  </si>
  <si>
    <t>Riferimento a intervento</t>
  </si>
  <si>
    <t>Bos</t>
  </si>
  <si>
    <t>Tar</t>
  </si>
  <si>
    <t xml:space="preserve">L'importo delle lavorazioni con prestazione di lavoro volontario non retribuito ammontano ad € </t>
  </si>
  <si>
    <t xml:space="preserve">attestazione del rispetto della Direttiva 2009/125/CE (Ecodesign) per gli impianti per la produzione di energia da biomassa </t>
  </si>
  <si>
    <t xml:space="preserve">nei campi SCELTA o nelle caselle di selezione </t>
  </si>
  <si>
    <r>
      <t xml:space="preserve">evidenziare l'opzione voluta con una </t>
    </r>
    <r>
      <rPr>
        <b/>
        <sz val="18"/>
        <rFont val="Arial"/>
        <family val="2"/>
      </rPr>
      <t xml:space="preserve">X </t>
    </r>
  </si>
  <si>
    <t xml:space="preserve">alcuni campi formula prendono colore </t>
  </si>
  <si>
    <t xml:space="preserve">rosso </t>
  </si>
  <si>
    <t xml:space="preserve">o </t>
  </si>
  <si>
    <t>verde</t>
  </si>
  <si>
    <t>TC8</t>
  </si>
  <si>
    <t>TC9</t>
  </si>
  <si>
    <t>TC10</t>
  </si>
  <si>
    <t>perizia di stima del valore per gli immobili  in caso di acquisto / ristrutturazione sostanziale / rilocalizzazione / dismissione</t>
  </si>
  <si>
    <t>firma</t>
  </si>
  <si>
    <r>
      <t>perizia tecnica di stima dell'impatto sul corpo idrico e dell'entità del risparmio idrico potenziale coseguente agli investimenti per gli investimenti nell'irrigazione (</t>
    </r>
    <r>
      <rPr>
        <b/>
        <u val="single"/>
        <sz val="16"/>
        <rFont val="Arial"/>
        <family val="2"/>
      </rPr>
      <t>necessaria idonea concessione di derivazione/captazione</t>
    </r>
    <r>
      <rPr>
        <b/>
        <sz val="16"/>
        <rFont val="Arial"/>
        <family val="2"/>
      </rPr>
      <t>) ai sensi dell'art. 46 del Reg. UE n° 1305/2013</t>
    </r>
  </si>
  <si>
    <t>Anno acquisto</t>
  </si>
  <si>
    <t>-  sia chiaro che gli stessi sono in linea con le previsioni del bando della sottomisura e più in generale del PSR 2014 2020;</t>
  </si>
  <si>
    <t>-  si possano valutare gli obiettivi che l'azienda si pone e le modalità con cui intende raggiungerli, nonché gli impegni derivanti;</t>
  </si>
  <si>
    <t>a seconda che l'esito sia rispettivamente negativo o positivo</t>
  </si>
  <si>
    <t>COME DA TABELLA DEL PAS</t>
  </si>
  <si>
    <t>documentazione attestante lo stato di abbandono dei terreni che si intende rimettere a coltura</t>
  </si>
  <si>
    <t>documentazione fotografica</t>
  </si>
  <si>
    <t>altro</t>
  </si>
  <si>
    <t>Relazioni e perizie tecniche specifiche legate alle diverse tipologie di investimenti ai sensi del bando della sottomisura 4.1</t>
  </si>
  <si>
    <t>… specificare l'articolazione degli interventi previsti e come questi si integrino tra di loro (e se è il caso si relazionino con la domanda semplificata)</t>
  </si>
  <si>
    <t>LAVORI IN ECONOMIA: … fornire indicazioni che dimostrino l'idoneità ad effettuare tali lavori se previsti, anche tenuto conto della loro entità rapportata alla manodopera presente</t>
  </si>
  <si>
    <t>ALLEGATI</t>
  </si>
  <si>
    <t>Descrizione attività</t>
  </si>
  <si>
    <t>Dettaglio settore (vedere sotto)</t>
  </si>
  <si>
    <t>- l'impresa è condotta da</t>
  </si>
  <si>
    <t>ricordarsi di detrarre le superfici in Tab 5</t>
  </si>
  <si>
    <t>T5</t>
  </si>
  <si>
    <t>T6</t>
  </si>
  <si>
    <t>T7</t>
  </si>
  <si>
    <t>T8</t>
  </si>
  <si>
    <t>T9</t>
  </si>
  <si>
    <t>T10</t>
  </si>
  <si>
    <r>
      <t xml:space="preserve">SITUAZIONE </t>
    </r>
    <r>
      <rPr>
        <b/>
        <i/>
        <sz val="24"/>
        <color indexed="9"/>
        <rFont val="Arial"/>
        <family val="2"/>
      </rPr>
      <t>INIZIALE</t>
    </r>
  </si>
  <si>
    <r>
      <t>SITUAZIONE</t>
    </r>
    <r>
      <rPr>
        <b/>
        <i/>
        <sz val="24"/>
        <color indexed="9"/>
        <rFont val="Arial"/>
        <family val="2"/>
      </rPr>
      <t xml:space="preserve"> INIZIALE </t>
    </r>
  </si>
  <si>
    <t>SUPERFICI NON AGRICOLE</t>
  </si>
  <si>
    <t>LIG1</t>
  </si>
  <si>
    <t>LIG2</t>
  </si>
  <si>
    <t>LIG3</t>
  </si>
  <si>
    <t>Sup. da recuperare (ha)</t>
  </si>
  <si>
    <t>Sub</t>
  </si>
  <si>
    <t>Devono essere inseriti terreni del Fascicolo Aziendale o di prossimo acquisto per i quali l'abbandono colturale è protratto da almeno 5 anni e documentato in relazione allegata con anche il supporto di foto aeree, visure, etc.</t>
  </si>
  <si>
    <t>Il recupero dei terreni ad uso agricolo presuppone la disponibilità degli idonei titoli autorizzativi ai sensi delle leggi vigenti.</t>
  </si>
  <si>
    <t>6.   INTERVENTI E VARIAZIONI SU FABBRICATI E MEZZI DI PRODUZIONE</t>
  </si>
  <si>
    <t>La consistenza dei fabbricati deve essere in linea con quanto indicato sul Fascicolo Aziendale e sulla Domanda di sostegno per quanto non qui riportato, per gli importi del valore stimato si rimanda alla relazione ed agli allegati.</t>
  </si>
  <si>
    <t>Selezionare dal menù a tendina</t>
  </si>
  <si>
    <t>ANTE</t>
  </si>
  <si>
    <t>POST</t>
  </si>
  <si>
    <t>a)</t>
  </si>
  <si>
    <t>b)</t>
  </si>
  <si>
    <t>c)</t>
  </si>
  <si>
    <t>d)</t>
  </si>
  <si>
    <t>Descrizione degli investimenti - Quadro Generale</t>
  </si>
  <si>
    <t>Descrizione degli investimenti - Organizzazione dei Lavori</t>
  </si>
  <si>
    <t>Ruolo: Titolare / Coadiuvante famigliare</t>
  </si>
  <si>
    <t>Il beneficiario sottoscrivendo il PAS DICHIARA che tutti i soggetti sopra indicati hanno posizione previdenziale attiva presso le sezioni agricole INPS</t>
  </si>
  <si>
    <t>Premi e contributi annuali PAC o per misure PSR a superficie ed a capo</t>
  </si>
  <si>
    <t>Specificare tipo di premio o contributo, fornendo gli opportuni riferimenti necessari alle verifiche istruttorie ……</t>
  </si>
  <si>
    <t>Cod rif intervento/ sottoint.</t>
  </si>
  <si>
    <t>in alternativa si opta per la dimostrazione della sostenibilità finanziaria ed economica dell'investimento attraverso la presentazione di documentazione reale e verificabile (Dichiarazione IVA, Bilanci aziendali, Bilancio con modello ISMEA, etc) e relativo bilancio di maggior dettaglio in allegato al PAS.</t>
  </si>
  <si>
    <t>Descrivere sinteticamente e specificare nella relazione allegata</t>
  </si>
  <si>
    <t>es A1, A5</t>
  </si>
  <si>
    <t>dichiarazioni sostitutive di atto di notorietà attestante che le compravendite di terreni e fabbricati non sono effettuate fra soggetti aventi interessi comuni (parenti e affini fino al terzo grado, soci dell’acquirente e/o del venditore)</t>
  </si>
  <si>
    <r>
      <t>TOTALE SOSTEGNO RICHIESTO</t>
    </r>
    <r>
      <rPr>
        <b/>
        <sz val="20"/>
        <rFont val="Arial"/>
        <family val="2"/>
      </rPr>
      <t xml:space="preserve"> (min € 5000,00)</t>
    </r>
  </si>
  <si>
    <t>Il richiedente DICHIARA che tutti gli interventi previsti sono immediatamente eseguibili, dotati quindi di tutte le necessarie autorizzazioni, concessioni, permessi, preventivi, eccetera, ai sensi della normativa applicabile</t>
  </si>
  <si>
    <t>Basilico in serra</t>
  </si>
  <si>
    <t>Basilico in orto industriale</t>
  </si>
  <si>
    <t>LIG4</t>
  </si>
  <si>
    <t>Trasformazione in formaggio del latte vaccino  in azienda</t>
  </si>
  <si>
    <t>e)</t>
  </si>
  <si>
    <t>f)</t>
  </si>
  <si>
    <t>g)</t>
  </si>
  <si>
    <t>h)</t>
  </si>
  <si>
    <t>i)</t>
  </si>
  <si>
    <t>l)</t>
  </si>
  <si>
    <t>m)</t>
  </si>
  <si>
    <t>n)</t>
  </si>
  <si>
    <t>o)</t>
  </si>
  <si>
    <t>p)</t>
  </si>
  <si>
    <t>SCEGLIERE DAL MENU' A TENDINA</t>
  </si>
  <si>
    <t>La presenta relazione tecnica viene sottoscritta dal richiedente/rappresentante legale per presa visione e dichiarazione che la stessa è in tutto e per tutto aderente al vero e conforme alle tabelle del PAS ed ai dati riportati sul Fascicolo Aziendale</t>
  </si>
  <si>
    <t>Non sono ammessi interventi di mera sostituzione come definiti sul bando della sottomisura 4.1 e cap 8 del PSR.</t>
  </si>
  <si>
    <t>13.   ELENCO DELLA DOCUMENTAZIONE ALLEGATA ALLA DOMANDA E AL PAS</t>
  </si>
  <si>
    <r>
      <t xml:space="preserve">preventivi per l'acquisto di macchine e attrezzature elencati </t>
    </r>
    <r>
      <rPr>
        <b/>
        <u val="single"/>
        <sz val="16"/>
        <rFont val="Arial"/>
        <family val="2"/>
      </rPr>
      <t xml:space="preserve">negli </t>
    </r>
    <r>
      <rPr>
        <b/>
        <u val="single"/>
        <sz val="18"/>
        <rFont val="Arial"/>
        <family val="2"/>
      </rPr>
      <t>appositi allegati tabellari</t>
    </r>
    <r>
      <rPr>
        <b/>
        <sz val="18"/>
        <rFont val="Arial"/>
        <family val="2"/>
      </rPr>
      <t xml:space="preserve"> (per ciascun sottointervento)</t>
    </r>
  </si>
  <si>
    <t>per gli interventi che richiedono un titolo autorizzativo o di altro tipo rilasciato da un ente terzo la documentazione fornita dovrà essere conforme a quella approvata  dall’ente competente sul titolo stesso</t>
  </si>
  <si>
    <t>copia/dichiarazione sostitutiva di autorizzazioni, concessioni, licenze, permessi, nulla osta, denunce, comunicazioni attestanti l’immediata cantierabilità ed eseguibilità delle opere previste</t>
  </si>
  <si>
    <t>dichiarazioni sostitutive di atti di notorietà attestanti l’immediata cantierabilità per casi particolari (es. SCIA, DIA)</t>
  </si>
  <si>
    <t>perizia tecnica che evidenzi la tipologia (prodotti agricoli e/o forestali), la provenienza (origine aziendale e non), le modalità di produzione o recupero  e la movimentazione (distanza di approvvigionamento) dei combustibili che si impiegheranno per gli impianti per la produzione di energia</t>
  </si>
  <si>
    <t>perizia tecnica che evidenzi la % di energia termica utilizzata nell'impianto di produzione</t>
  </si>
  <si>
    <t>attestazione del rispetto delle norme minime in materia di efficienza energetica per quanto riguarda gli investimenti per l'energia rinnovabile e gli altri investimenti che comportano la produzione o il consumo di energia</t>
  </si>
  <si>
    <t>q)</t>
  </si>
  <si>
    <t>r)</t>
  </si>
  <si>
    <t>attestazione della qualità in termini quantitativi del corpo idrico dal quale si ha il prelievo per irrigazione o altro uso agricolo</t>
  </si>
  <si>
    <t>s)</t>
  </si>
  <si>
    <t>6</t>
  </si>
  <si>
    <t>7</t>
  </si>
  <si>
    <t>8</t>
  </si>
  <si>
    <t>9</t>
  </si>
  <si>
    <t>10</t>
  </si>
  <si>
    <r>
      <t xml:space="preserve">Per il </t>
    </r>
    <r>
      <rPr>
        <b/>
        <u val="single"/>
        <sz val="18"/>
        <color indexed="10"/>
        <rFont val="Arial"/>
        <family val="2"/>
      </rPr>
      <t>settore vitivinicolo</t>
    </r>
    <r>
      <rPr>
        <b/>
        <sz val="18"/>
        <rFont val="Arial"/>
        <family val="2"/>
      </rPr>
      <t xml:space="preserve"> sono ammissibili esclusivamente investimenti connessi alla produzione e trasformazione di prodotti a Denominazione di Origine e Indicazione Geografica (specificare nell'ultima colonna e nella relazione allegata).</t>
    </r>
  </si>
  <si>
    <r>
      <t xml:space="preserve">Riportare in tabella anche gli immobili nei quali è previsto che avvengano le </t>
    </r>
    <r>
      <rPr>
        <b/>
        <u val="single"/>
        <sz val="18"/>
        <rFont val="Arial"/>
        <family val="2"/>
      </rPr>
      <t>operazioni di trasformazione e commercializzazione</t>
    </r>
    <r>
      <rPr>
        <b/>
        <sz val="18"/>
        <rFont val="Arial"/>
        <family val="2"/>
      </rPr>
      <t xml:space="preserve"> che si intendono finanziare per valutare dove tali operazioni avvengano in ambito aziendale.</t>
    </r>
  </si>
  <si>
    <t>esempio ........ Ristrutturazione edilizia senza demolizione di edifico aziendale attualmente ad uso come deposito attrezzi (Comune A Foglio X Mappale Y Sub Z), ove verranno rifinite le superfici e sostituiti gli infissi, compresa la realizzazione di tutta l'impiantistica necessaria per destinare il locale a laboratorio per la preparazione degli ortaggi e frutti aziendali......</t>
  </si>
  <si>
    <t>LA DOCUMENTAZIONE ALLEGATA AL PAS, QUANDO NON INSERITA SUL PORTALE SIAN A CORREDO DEI SINGOLI SOTTOINTERVENTI, DEVE ESSERE CONGLOBATA NELLA SCANSIONE DEL PAS STESSO E CARICATA CONTESTUALMENTE AL PAS SUL PORTALE SIAN</t>
  </si>
  <si>
    <t>LIGA</t>
  </si>
  <si>
    <t>- Il quadro aziendale fornito fa riferimento allo stato desumibile dal Fascicolo Aziendale al momento della presentazione della domanda semplificata ed è per tutto aderente all'effettiva consistenza aziendale in tale momento ed a quello previsto a fine piano</t>
  </si>
  <si>
    <r>
      <t>Per il</t>
    </r>
    <r>
      <rPr>
        <b/>
        <sz val="18"/>
        <color indexed="10"/>
        <rFont val="Arial"/>
        <family val="2"/>
      </rPr>
      <t xml:space="preserve"> </t>
    </r>
    <r>
      <rPr>
        <b/>
        <u val="single"/>
        <sz val="18"/>
        <color indexed="10"/>
        <rFont val="Arial"/>
        <family val="2"/>
      </rPr>
      <t>settore zootecnico</t>
    </r>
    <r>
      <rPr>
        <b/>
        <sz val="18"/>
        <color indexed="10"/>
        <rFont val="Arial"/>
        <family val="2"/>
      </rPr>
      <t xml:space="preserve"> </t>
    </r>
    <r>
      <rPr>
        <b/>
        <sz val="18"/>
        <rFont val="Arial"/>
        <family val="2"/>
      </rPr>
      <t>gli investimenti connessi alla produzione del latte sono ammissibili esclusivamente se connessi alla vendita diretta (da produttore a consumatore finale) del latte, alla trasformazione del latte in azienda o al conferimento in mercati locali attraverso accordi di filiera (specificare nell'ultima colonna e nella relazione allegata).</t>
    </r>
  </si>
  <si>
    <t>I prodotti da trasformare e quelli ottenuti dalla trasformazione devono essere necessariamente quelli previsti nell'Allegato I del Trattato di Funzionamento dell'Unione Europea (TFUE) pena la non ammissibilità al sostegno dei relativi interventi.</t>
  </si>
  <si>
    <t xml:space="preserve">il beneficiario è appartenente alla OP (organizzazione di produttori) </t>
  </si>
  <si>
    <t xml:space="preserve">legata alla OCM </t>
  </si>
  <si>
    <t xml:space="preserve">% sul totale del  prodotto </t>
  </si>
  <si>
    <t>es. DOP, IGP</t>
  </si>
  <si>
    <t>es. vino</t>
  </si>
  <si>
    <t>Destinazione effettiva corrente</t>
  </si>
  <si>
    <t>6.1  Fabbricati (solo quelli oggetto o sede di interventi, di nuova realizzazione o comunque interessati da modifiche d'uso e destinazione)</t>
  </si>
  <si>
    <t>6.2  Macchine ed attrezzi (solo quelli oggetto di acquisto, se simili o comparabili a quelli già presenti in azienda, per verificare la sostituzione)</t>
  </si>
  <si>
    <t>es. frutteto</t>
  </si>
  <si>
    <t>es. laboratorio</t>
  </si>
  <si>
    <t>es. deposito</t>
  </si>
  <si>
    <t>es. ristrutturazione</t>
  </si>
  <si>
    <t>Rif (fabbricato, macchina, terreno,  computo)</t>
  </si>
  <si>
    <t>es. F1 / CM1 per Fabbricato 1 e Computo Metrico 1</t>
  </si>
  <si>
    <t xml:space="preserve">computo/i metrico/ci estimativo/i n° </t>
  </si>
  <si>
    <t>bilancio di dettaglio e documentazione contabile a supporto della sostenibilità finanziaria come da opzione al punto 11.1 del PAS</t>
  </si>
  <si>
    <t>… specificare le variazioni che si intendono apportare ed in particolare evidenziare che non si tratti di interventi di mera sostituzione ai sensi del bando della sottomisura 4.1 e del cap 8 del PSR, fornire con valutazioni tecniche che il l'acquisto sia commisurato alle esigenze aziendali</t>
  </si>
  <si>
    <t>… specificare le valutazioni in merito agli interventi su fabbricati, richiamando ed allegando le relazioni e perizie tecniche necessarie per la valutazione del valore degli immobili e del costo di ristrutturazione e/o costruzione, ai sensi del bando della mis. 4.1. Specificare le implicazioni in caso di rilocalizzazione, dismissione, sostituzione degli immobili.</t>
  </si>
  <si>
    <t>Specifiche sostituzione</t>
  </si>
  <si>
    <t>Trasformazione aziendale di prodotti del sottobosco</t>
  </si>
  <si>
    <r>
      <t xml:space="preserve">L’attività di </t>
    </r>
    <r>
      <rPr>
        <b/>
        <u val="single"/>
        <sz val="18"/>
        <color indexed="10"/>
        <rFont val="Arial"/>
        <family val="2"/>
      </rPr>
      <t>trasformazione e/o commercializzazione</t>
    </r>
    <r>
      <rPr>
        <b/>
        <sz val="18"/>
        <rFont val="Arial"/>
        <family val="2"/>
      </rPr>
      <t xml:space="preserve"> che si intende finanziare deve avvenire</t>
    </r>
    <r>
      <rPr>
        <b/>
        <sz val="18"/>
        <color indexed="10"/>
        <rFont val="Arial"/>
        <family val="2"/>
      </rPr>
      <t xml:space="preserve"> </t>
    </r>
    <r>
      <rPr>
        <b/>
        <u val="single"/>
        <sz val="18"/>
        <color indexed="10"/>
        <rFont val="Arial"/>
        <family val="2"/>
      </rPr>
      <t>all’interno dell’azienda agricola</t>
    </r>
    <r>
      <rPr>
        <b/>
        <sz val="18"/>
        <rFont val="Arial"/>
        <family val="2"/>
      </rPr>
      <t xml:space="preserve"> (con l’esclusione esplicita, tra l’altro, di punti vendita esterni al perimetro aziendale, situati in centri urbani e in zone a destinazione urbanistica commerciale).</t>
    </r>
  </si>
  <si>
    <t>6.2  Macchine ed attrezzature (solo quelli già presenti in azienda se simili o comparabili a quelli oggetto di acquisto, per verificare la sostituzione)</t>
  </si>
  <si>
    <t>Tipo macchina/attrezzatura</t>
  </si>
  <si>
    <t>La consistenza di macchine ed attrezzature ad inizio piano deve essere in linea con quanto indicato sul Fascicolo Aziendale per quanto non qui riportato.</t>
  </si>
  <si>
    <t>che utilizzerà per la pubblicità al sostegno ricevuto</t>
  </si>
  <si>
    <t>Oliveti per olive da olio - COMPRENDE TRASFORMAZIONE</t>
  </si>
  <si>
    <t>Oliveti per olive da olio DOP - COMPRENDE TRASFORMAZIONE</t>
  </si>
  <si>
    <t>Oliveti per olive da olio BIO - COMPRENDE TRASFORMAZIONE</t>
  </si>
  <si>
    <t>Vigneti per uva da vino di qualità (DOP e IGP) - COMPRENDE TRASFORMAZIONE</t>
  </si>
  <si>
    <t>Vigneti per uva da vino comune - COMPRENDE TRASFORMAZIONE</t>
  </si>
  <si>
    <t>rif. Cod. tab. 2 (prodotto da trasf.)</t>
  </si>
  <si>
    <t>Trasformazione aziendale di prodotti zootecnici</t>
  </si>
  <si>
    <t xml:space="preserve">Per evidenziare che  tali attività in azienda sussistono, sono incrementete o inserite ex novo, si raccomanda di compilare i relativi campi. Le voci relative a Vigneti, Oliveti e Trasformazione del latte vaccino nella tabella della Produzione Standard al punto 2 già conglobano la trasformazione dei prodotti in vino, olio e formaggio, ma vanno anche qui dettagliati. </t>
  </si>
  <si>
    <t>Commercializzaz. diretta di prodotti fuori azienda</t>
  </si>
  <si>
    <t>Commercializzaz. diretta di prodotti in azienda</t>
  </si>
  <si>
    <t>Conto lavorazione c/o altre aziende ma vendita diretta</t>
  </si>
  <si>
    <t>Conferimento ad altra azienda per trasformazione</t>
  </si>
  <si>
    <t>Sup.  catastale tot (ha)</t>
  </si>
  <si>
    <t>es. tare o bosco</t>
  </si>
  <si>
    <t>Intervento previsto (ristrutturazione, costruzione, rilocalizzazione, acquisto, dismissione, etc)</t>
  </si>
  <si>
    <r>
      <t xml:space="preserve">6.1  Fabbricati (solo quelli </t>
    </r>
    <r>
      <rPr>
        <b/>
        <u val="single"/>
        <sz val="18"/>
        <rFont val="Arial"/>
        <family val="2"/>
      </rPr>
      <t>oggetto o sede</t>
    </r>
    <r>
      <rPr>
        <b/>
        <sz val="18"/>
        <rFont val="Arial"/>
        <family val="2"/>
      </rPr>
      <t xml:space="preserve"> di interventi, di nuova realizzazione o comunque interessati da modifiche d'uso e destinazione)</t>
    </r>
  </si>
  <si>
    <t>STIMA DEL PESO % DELLE ATTIVITA'</t>
  </si>
  <si>
    <t>Per problemi di visualizzazione del Menù a tendina, scorrendo verso il basso appare la lista Interventi/Sottointerventi con caratteri più leggibili</t>
  </si>
  <si>
    <t>LISTA INTERVENTI / SOTTOINTERVENTI</t>
  </si>
  <si>
    <t>Si consiglia di disaggregare i sottointerventi (ovvero suddividerli in due o più righe) in funzione delle diverse % di sostegno applicabili</t>
  </si>
  <si>
    <t>importo spese</t>
  </si>
  <si>
    <t>Indicare il n° di mesi previsti (a decorrere dalla eventuale concessione) e la ripartizione delle spese da sostenere per l'eventuale presentazione delle domande di Anticipo (A), Stato Avenzamento Lavori (SAL), Saldo finale (S). Si ricorda che il SAL deve essere un lotto funzionale.</t>
  </si>
  <si>
    <t>Capacità prod. attuale</t>
  </si>
  <si>
    <t>Capacità prod.attesa</t>
  </si>
  <si>
    <t xml:space="preserve">totale investimenti per fabbricati ed opere fisse </t>
  </si>
  <si>
    <t xml:space="preserve">totale investimenti per macchinari ed attrezzature o altro </t>
  </si>
  <si>
    <t>La rateizzazione deve avvenire con meccanismo analogo alle righe S1 ed S2 e va esplicitata sulla relazione allegata</t>
  </si>
  <si>
    <r>
      <t xml:space="preserve">Importo dell'investimento previsto (comprese relative spese tecniche) </t>
    </r>
    <r>
      <rPr>
        <b/>
        <i/>
        <u val="single"/>
        <sz val="18"/>
        <rFont val="Arial"/>
        <family val="2"/>
      </rPr>
      <t>al netto del sostegno richiesto</t>
    </r>
  </si>
  <si>
    <r>
      <t>Valore (€)</t>
    </r>
    <r>
      <rPr>
        <i/>
        <sz val="8"/>
        <rFont val="Arial"/>
        <family val="2"/>
      </rPr>
      <t xml:space="preserve"> </t>
    </r>
    <r>
      <rPr>
        <i/>
        <sz val="12"/>
        <rFont val="Arial"/>
        <family val="2"/>
      </rPr>
      <t>nota c)</t>
    </r>
  </si>
  <si>
    <t>Il valore dell'immobile è da inserire esclusivamente nei casi nei quali sia richiesto dal bando: se intervento di sostituzione (recupero completo), se rilocalizzazione degli stabilimenti di produzione, se acquisto (solo con ristrutturazione sostanziate).</t>
  </si>
  <si>
    <t>questi risulta agricoltore di età non superiore a 40 anni insediato da meno di 5 anni - conformemente alle prescrizioni di cui alla sottomisura 6.1  del presente periodo di programmazione o alla misura 112 del periodo di programmazione 2007-2013 così come definiti all'art 2  comma 1 lettera n del Reg (UE) n° 1305/2013.</t>
  </si>
  <si>
    <r>
      <t xml:space="preserve">… indicare QUI gli </t>
    </r>
    <r>
      <rPr>
        <b/>
        <i/>
        <sz val="18"/>
        <rFont val="Arial"/>
        <family val="2"/>
      </rPr>
      <t xml:space="preserve">investimenti collettivi </t>
    </r>
    <r>
      <rPr>
        <i/>
        <sz val="18"/>
        <rFont val="Arial"/>
        <family val="2"/>
      </rPr>
      <t xml:space="preserve">e </t>
    </r>
    <r>
      <rPr>
        <b/>
        <i/>
        <sz val="18"/>
        <rFont val="Arial"/>
        <family val="2"/>
      </rPr>
      <t xml:space="preserve">progetti integrati </t>
    </r>
    <r>
      <rPr>
        <i/>
        <sz val="18"/>
        <rFont val="Arial"/>
        <family val="2"/>
      </rPr>
      <t>che si sono attivati, fornendo gli opportuni riferimenti necessari alle verifiche istruttorie</t>
    </r>
  </si>
  <si>
    <r>
      <t xml:space="preserve">… indicare QUI in quali zone soggette a </t>
    </r>
    <r>
      <rPr>
        <b/>
        <i/>
        <sz val="18"/>
        <rFont val="Arial"/>
        <family val="2"/>
      </rPr>
      <t xml:space="preserve">vincoli naturali </t>
    </r>
    <r>
      <rPr>
        <i/>
        <sz val="18"/>
        <rFont val="Arial"/>
        <family val="2"/>
      </rPr>
      <t xml:space="preserve">o </t>
    </r>
    <r>
      <rPr>
        <b/>
        <i/>
        <sz val="18"/>
        <rFont val="Arial"/>
        <family val="2"/>
      </rPr>
      <t xml:space="preserve">altri vincoli specifici </t>
    </r>
    <r>
      <rPr>
        <i/>
        <sz val="18"/>
        <rFont val="Arial"/>
        <family val="2"/>
      </rPr>
      <t>di cui all’art. 32 del regolamento (UE) n. 1305/2013 si effettuano gli investimenti, specifcando nel caso tra i diversi investimenti</t>
    </r>
  </si>
  <si>
    <r>
      <t xml:space="preserve">… indicare QUI quali investimenti sovvenzionati nell’ambito del </t>
    </r>
    <r>
      <rPr>
        <b/>
        <i/>
        <sz val="18"/>
        <rFont val="Arial"/>
        <family val="2"/>
      </rPr>
      <t xml:space="preserve">partenariato europeo per l’innovazione </t>
    </r>
    <r>
      <rPr>
        <i/>
        <sz val="18"/>
        <rFont val="Arial"/>
        <family val="2"/>
      </rPr>
      <t>(PEI) di cui all’art. 53 del regolamento (UE) n. 1305/2013 si effettueranno, fornendo gli opportuni riferimenti necessari alle verifiche istruttorie</t>
    </r>
  </si>
  <si>
    <t>LIG5</t>
  </si>
  <si>
    <t>Zafferano</t>
  </si>
  <si>
    <t>LIGB</t>
  </si>
  <si>
    <t>Elicicoltura</t>
  </si>
  <si>
    <r>
      <t xml:space="preserve">… indicare QUI quali sono gli </t>
    </r>
    <r>
      <rPr>
        <b/>
        <i/>
        <sz val="18"/>
        <rFont val="Arial"/>
        <family val="2"/>
      </rPr>
      <t>investimenti collegati</t>
    </r>
    <r>
      <rPr>
        <i/>
        <sz val="18"/>
        <rFont val="Arial"/>
        <family val="2"/>
      </rPr>
      <t xml:space="preserve"> a operazioni di cui agli a</t>
    </r>
    <r>
      <rPr>
        <b/>
        <i/>
        <sz val="18"/>
        <rFont val="Arial"/>
        <family val="2"/>
      </rPr>
      <t>rticoli 28 (Pagamenti agro-climatico-ambientali)</t>
    </r>
    <r>
      <rPr>
        <i/>
        <sz val="18"/>
        <rFont val="Arial"/>
        <family val="2"/>
      </rPr>
      <t xml:space="preserve"> e </t>
    </r>
    <r>
      <rPr>
        <b/>
        <i/>
        <sz val="18"/>
        <rFont val="Arial"/>
        <family val="2"/>
      </rPr>
      <t>29 (Agricoltura biologica)</t>
    </r>
    <r>
      <rPr>
        <i/>
        <sz val="18"/>
        <rFont val="Arial"/>
        <family val="2"/>
      </rPr>
      <t xml:space="preserve"> del </t>
    </r>
    <r>
      <rPr>
        <b/>
        <i/>
        <sz val="18"/>
        <rFont val="Arial"/>
        <family val="2"/>
      </rPr>
      <t>regolamento (UE) n. 1305/2013</t>
    </r>
    <r>
      <rPr>
        <i/>
        <sz val="18"/>
        <rFont val="Arial"/>
        <family val="2"/>
      </rPr>
      <t>, fornendo gli opportuni riferimenti necessari alle verifiche istruttorie</t>
    </r>
  </si>
  <si>
    <t xml:space="preserve">+10% imprese condotte da giovani </t>
  </si>
  <si>
    <t>X</t>
  </si>
  <si>
    <t>0001 ACQUISTO TERRENI</t>
  </si>
  <si>
    <t xml:space="preserve">L'azienda ha l'obiettivo di aderire a regimi di qualità certificata </t>
  </si>
  <si>
    <t xml:space="preserve">Si forniscono le seguenti indicazioni che meglio specificano quanto indicato nel PAS  e quanto richiesto dal bando per la presentazione della domanda di sostegno per la sottomisura 4.1.  </t>
  </si>
  <si>
    <t>9.   QUANTIFICAZIONE DEL SOSTEGNO RICHIESTO</t>
  </si>
  <si>
    <t>10.   VALUTAZIONE DELLE PRESTAZIONI E SOSTENIBILITA' GLOBALE DELL'AZIENDA - CRITERI DI AMMISSIBILITA'</t>
  </si>
  <si>
    <t>10.1  Sostenibilità finanziaria ed economica degli investimenti - NECESSARIO ESITO POSITIVO PER PROCEDERE</t>
  </si>
  <si>
    <t>10.2  Incremento delle prestazioni aziendali in termini economici o ambientali - NECESSARIO ALMENO UN ESITO POSITIVO PER PROCEDERE</t>
  </si>
  <si>
    <t>11.   ELENCO DELLA DOCUMENTAZIONE ALLEGATA ALLA DOMANDA E AL PAS</t>
  </si>
  <si>
    <t>SE PERTINENTE: SPECIFICA PER INTERVENTI RELATIVI ALL'ACQUISTO DI IMMOBILI: … specificare quali siano gli interventi previsti e come questi siano giustificati in base alle previsioni del bando della misura 4.1</t>
  </si>
  <si>
    <t>SE PERTINENTE: SPECIFICA PER INTERVENTI RELATIVI ALL'ENERGIA RINNOVABILE, ALLA PRODUZIONE ED AL CONSUMO DI ENERGIA: … specificare quali siano gli interventi previsti e come questi siano giustificati in base alle previsioni del bando della misura 4.1, anche tenuto conto della qualità tecnica dell'intervento e dell'approvvigionamento di materie prime</t>
  </si>
  <si>
    <t>SE PERTINENTE: SPECIFICA PER INTERVENTI SU IMPIANTI IRRIGUI: … specificare quali siano gli interventi previsti e come questi siano giustificati in base alle previsioni del bando della misura 4.1, anche tenuto conto della qualità dell'acqua in termini quantitativi del bacino idrico nel quale l'impianto ricade</t>
  </si>
  <si>
    <t>SE PERTINENTE: SPECIFICA RELATIVA ALLE SPESE TECNICHE: … specificare l'articolazione delle spese tecniche, ovvero quali % si applicano ai diversi interventi/sottointerventi e per quali motivi; nel caso si applichino le maggiorazioni per interventi in area Natura 2000 evidenziare quali interventi onerosi sono necessari per conformarsi a quanto previsto dalle misure di conservazione e alla normativa in materia</t>
  </si>
  <si>
    <t>SE PERTINENTE: specificare quali sono gli interventi di valenza ambientale, specificando quali sono le spese computate e come si raggiungeranno gli obiettivi di miglioramento ambientale indicati (fornendo una quantificazione degli effetti ante e post intervento , ad esempio in% di risparmio idrico, etc)</t>
  </si>
  <si>
    <t>SE PERTINENTE: … specificare come, fornendo valori comparabili ante e post intervento e le modalità di realizzazione, giustificando anche gli importi inseriti in tabella</t>
  </si>
  <si>
    <t>SE PERTINENTE:  … specificare come, fornendo valori comparabili ante e post intervento e le modalità di realizzazione, giustificando anche gli importi inseriti in tabella</t>
  </si>
  <si>
    <t>… SPECIFICARE PUNTEGGIO RAGGIUNTO in base ai crIteri del bando</t>
  </si>
  <si>
    <t>LUOGO E DATA</t>
  </si>
  <si>
    <t xml:space="preserve">SE PERTINENTE: specificare se presenti casi particolari </t>
  </si>
  <si>
    <t>SE PERTINENTE: specificare eventuali altre coltivazioni ed altri allevamenti e relativa valutazione della produzione standard non riconducibile alle tabelle INEA, gistificare eventuali difformità o casi particolari</t>
  </si>
  <si>
    <t>SE PERTINENTE: specificare le attività di trasformazione, confezionamento e commercializzazione svolte ed i prodotti coinvolti, indicare in che maniera ed in che misura l'azienda colloca o intende collocare i suoi prodotti sul mercato fornendo dati misurabili e verificabili</t>
  </si>
  <si>
    <t>SE PERTINENTE: LOCALIZZAZIONE TRASFORMAZIONE E COMMERCIALIZZAZIONE: …. indicare in che parte dell'azienda vengono svolte le attività e se in coerenza coi requisiti del bando</t>
  </si>
  <si>
    <t>SE PERTINENTE: ACCORDI DI FILIERA:… evidenziare la sussistenza di tali accordi fornendo specifici riferimenti</t>
  </si>
  <si>
    <t>SE PERTINENTE: specificare e allegare documentazione (foto aeree o foto panoramiche, etc) attestante la mancata coltivazione dei terreni nei cinque anni precedenti e dichiarare se presenti idonei titoli autorizzativi (es. aree Natura 2000) o se si ricorre a comunicazioni obbligatorie (es ex L.R. 4/1999)</t>
  </si>
  <si>
    <t>totale autovalutazione punteggio</t>
  </si>
  <si>
    <t>0002 DIFESA DEGLI IMPIANTI DALLA FAUNA SELVATICA MEDIANTE RECINZIONE E7O PROTEZIONE DEI FUSTI</t>
  </si>
  <si>
    <t>0001 DIFESA DEGLI IMPIANTI DALLA FAUNA SELVATICA MEDIANTE RECINZIONE E7O PROTEZIONE DEI FUSTI</t>
  </si>
  <si>
    <t>0003 DIFESA DEGLI IMPIANTI DALLA FAUNA SELVATICA MEDIANTE  SISTEMI DIVERSI DALLA RECINZIONE</t>
  </si>
  <si>
    <t>0001 DIFESA DEGLI IMPIANTI DALLA FAUNA SELVATICA MEDIANTE  SISTEMI DIVERSI DALLA RECINZIONE</t>
  </si>
  <si>
    <t>0004 ACQUISTO, COSTRUZIONE, RISTRUTTURAZIONE DI FABBRICATI</t>
  </si>
  <si>
    <t>0001  FUNZIONALI ALLA PRODUZIONE DELLE NOCCIOLE</t>
  </si>
  <si>
    <t>0002 FUNZIONALI ALLA  TRASFORMAZIONE E VENDITA DELLE NOCCIOLE</t>
  </si>
  <si>
    <t>0005 MIGLIORAMENTI FONDIARI: RISTRUTTURAZIONE DI VECCHI NOCCIOLETI</t>
  </si>
  <si>
    <t>0001 MIGLIORAMENTI FONDIARI: RISTRUTTURAZIONE DI VECCHI NOCCIOLETI</t>
  </si>
  <si>
    <t>0006 MIGLIORAMENTI FONDIARI:IMPIANTI DI NOCCIOLETI ANCHE MICORIZZATI O DA MICORIZZARE IN SITU</t>
  </si>
  <si>
    <t>0001 MIGLIORAMENTI FONDIARI:IMPIANTI DI NOCCIOLETI ANCHE MICORIZZATI O DA MICORIZZARE IN SITU</t>
  </si>
  <si>
    <t>0007: MIGLIORAMENTI FONDIARI: SISTEMAZIONE DURATURA DEI TERRENI DA DESTINARE O GIA' DESTINATI A NOCCIOLETI, COMPRESA VIABILITA'INTERNA AZIENDALE</t>
  </si>
  <si>
    <t>0001:MIGLIORAMENTI FONDIARI: SISTEMAZIONE DURATURA DEI TERRENI DA DESTINARE O GIA' DESTINATI A NOCCIOLETI, COMPRESA VIABILITA'INTERNA AZIENDALE</t>
  </si>
  <si>
    <t>0008 DOTAZIONI AZIENDALI: MACCHINE E ATTREZZATURE AGRICOLE, ESCLUSE TRATTRICI E MOTOAGRICOLE</t>
  </si>
  <si>
    <t>0002 IMPIEGATE NELLA TRASFORMAZIONE E COMMERCIALIZZAZIONE DI NOCCIOLE</t>
  </si>
  <si>
    <t>0001 IMPIEGATE NELLA PRODUZIONE DI NOCCIOLE</t>
  </si>
  <si>
    <t>0009 DOTAZIONI AZIENDALI: TRATTRICI E MOTOAGRICOLE IMPIEGATE NELLA PRODUZIONE DELLE NOCCIOLE</t>
  </si>
  <si>
    <t>0001 DOTAZIONI AZIENDALI: TRATTRICI E MOTOAGRICOLE IMPIEGATE NELLA PRODUZIONE DELLE NOCCIOLE</t>
  </si>
  <si>
    <t>0010 SPESE GENERALI E TECNICHE</t>
  </si>
  <si>
    <t>0001 SPESE GENERALI E TECNICHE PRODUZIONE DI NOCCIOLE</t>
  </si>
  <si>
    <t>0002 SPESE GENERALI E TECNICHE TRASFORMAZIONE E COMMERCIALIZZAZIONE DI NOCCIOLE</t>
  </si>
  <si>
    <t>Cultivar riconosciute come locali - Dall'Orto, Tapparona, Longhera, Menoia, Del Rosso, Bianchetta, Sarveghetta - (una o più) -  (0 o 20 punti)</t>
  </si>
  <si>
    <t>Micorrizzazione dei noccioli - Interventi che utilizzano per gli impianti noccioli micorrizzati - (0 o 20 punti)</t>
  </si>
  <si>
    <t>Recupero di terreni abbandonati - 5 punti ogni 2500 mq (0,25 ha) - fino a 30 punti</t>
  </si>
  <si>
    <t>Attività condotte, al momento di presentazione della domanda di sostegno, da agricoltori di età non superiore a 40 anni e insediati da meno di 5 anni - (0 o 10 punti)</t>
  </si>
  <si>
    <t>Investimenti collettivi - interventi realizzati in forma collettiva da 2 o più aziende agricole  (0 o 10 punti)</t>
  </si>
  <si>
    <t>Imprese con terreni prevalentemente in aree rurali di tipo D (0 o 10 punti)</t>
  </si>
  <si>
    <t>Focus Area 6b</t>
  </si>
  <si>
    <t>SOTTOMISURA 4.1.19.2.3A - Sviluppo della coltivazione della nocciola e avvio della tartuficoltura</t>
  </si>
  <si>
    <t>Capofila di investimenti collettivi</t>
  </si>
  <si>
    <r>
      <t xml:space="preserve">L’attuazione di interventi previsti dalla sottomisura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presuppone tra l’altro un’analisi dell’azienda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</si>
</sst>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#,##0.00_ ;\-#,##0.00\ "/>
    <numFmt numFmtId="176" formatCode="&quot;€&quot;\ #,##0.00"/>
    <numFmt numFmtId="177" formatCode="_-&quot;L.&quot;\ * #,##0_-;\-&quot;L.&quot;\ * #,##0_-;_-&quot;L.&quot;\ * &quot;-&quot;_-;_-@_-"/>
    <numFmt numFmtId="178" formatCode="_-* #,##0.0_-;\-* #,##0.0_-;_-* &quot;-&quot;_-;_-@_-"/>
    <numFmt numFmtId="179" formatCode="#,##0.0000"/>
    <numFmt numFmtId="180" formatCode="#,##0_ ;\-#,##0\ "/>
    <numFmt numFmtId="181" formatCode="_-&quot;€&quot;\ * #,##0.0000_-;\-&quot;€&quot;\ * #,##0.0000_-;_-&quot;€&quot;\ * &quot;-&quot;????_-;_-@_-"/>
    <numFmt numFmtId="182" formatCode="&quot;Attivo&quot;;&quot;Attivo&quot;;&quot;Inattivo&quot;"/>
    <numFmt numFmtId="183" formatCode="[$€-2]\ #.##000_);[Red]\([$€-2]\ #.##000\)"/>
    <numFmt numFmtId="184" formatCode="_-&quot;€&quot;\ * #,##0_-;\-&quot;€&quot;\ * #,##0_-;_-&quot;€&quot;\ * &quot;-&quot;??_-;_-@_-"/>
    <numFmt numFmtId="185" formatCode="0.000"/>
    <numFmt numFmtId="186" formatCode="0.0000"/>
    <numFmt numFmtId="187" formatCode="0.00000"/>
    <numFmt numFmtId="188" formatCode="[$-410]dddd\ d\ mmmm\ yyyy"/>
    <numFmt numFmtId="189" formatCode="h\.mm\.ss"/>
    <numFmt numFmtId="190" formatCode="0.0"/>
    <numFmt numFmtId="191" formatCode="&quot;€&quot;\ #,##0.000"/>
    <numFmt numFmtId="192" formatCode="_-* #,##0.000_-;\-* #,##0.000_-;_-* &quot;-&quot;??_-;_-@_-"/>
    <numFmt numFmtId="193" formatCode="_-* #,##0.0000_-;\-* #,##0.0000_-;_-* &quot;-&quot;??_-;_-@_-"/>
    <numFmt numFmtId="194" formatCode="0.000000"/>
    <numFmt numFmtId="195" formatCode="0.0000000"/>
    <numFmt numFmtId="196" formatCode="0.0%"/>
    <numFmt numFmtId="197" formatCode="0.000%"/>
    <numFmt numFmtId="198" formatCode="0.0000%"/>
    <numFmt numFmtId="199" formatCode="0.00000%"/>
    <numFmt numFmtId="200" formatCode="0.000000%"/>
    <numFmt numFmtId="201" formatCode="0.0000000%"/>
    <numFmt numFmtId="202" formatCode="0.00000000%"/>
    <numFmt numFmtId="203" formatCode="&quot;€&quot;\ #,##0.0000"/>
    <numFmt numFmtId="204" formatCode="&quot;€&quot;\ #,##0.00000"/>
    <numFmt numFmtId="205" formatCode="&quot;€&quot;\ #,##0.000000"/>
    <numFmt numFmtId="206" formatCode="&quot;€&quot;\ #,##0.0000000"/>
    <numFmt numFmtId="207" formatCode="&quot;€&quot;\ #,##0.00000000"/>
    <numFmt numFmtId="208" formatCode="&quot;€&quot;\ #,##0.000000000"/>
    <numFmt numFmtId="209" formatCode="&quot;€&quot;\ #,##0.0000000000"/>
    <numFmt numFmtId="210" formatCode="#,##0.000"/>
    <numFmt numFmtId="211" formatCode="#,##0.0"/>
  </numFmts>
  <fonts count="116">
    <font>
      <sz val="10"/>
      <name val="Arial"/>
      <family val="0"/>
    </font>
    <font>
      <b/>
      <sz val="2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4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13"/>
      <name val="Arial"/>
      <family val="2"/>
    </font>
    <font>
      <b/>
      <u val="single"/>
      <sz val="18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i/>
      <sz val="18"/>
      <name val="Arial"/>
      <family val="2"/>
    </font>
    <font>
      <b/>
      <i/>
      <sz val="14"/>
      <name val="Arial"/>
      <family val="2"/>
    </font>
    <font>
      <b/>
      <i/>
      <sz val="24"/>
      <color indexed="9"/>
      <name val="Arial"/>
      <family val="2"/>
    </font>
    <font>
      <sz val="18"/>
      <name val="Calibri"/>
      <family val="2"/>
    </font>
    <font>
      <b/>
      <i/>
      <sz val="13"/>
      <name val="Arial"/>
      <family val="2"/>
    </font>
    <font>
      <i/>
      <sz val="16"/>
      <name val="Arial"/>
      <family val="2"/>
    </font>
    <font>
      <i/>
      <sz val="20"/>
      <name val="Arial"/>
      <family val="2"/>
    </font>
    <font>
      <b/>
      <i/>
      <sz val="26"/>
      <name val="Arial"/>
      <family val="2"/>
    </font>
    <font>
      <i/>
      <sz val="36"/>
      <name val="Arial"/>
      <family val="2"/>
    </font>
    <font>
      <b/>
      <u val="single"/>
      <sz val="20"/>
      <name val="Arial"/>
      <family val="2"/>
    </font>
    <font>
      <b/>
      <sz val="24"/>
      <color indexed="9"/>
      <name val="Arial"/>
      <family val="2"/>
    </font>
    <font>
      <i/>
      <sz val="24"/>
      <name val="Arial"/>
      <family val="2"/>
    </font>
    <font>
      <i/>
      <sz val="26"/>
      <name val="Arial"/>
      <family val="2"/>
    </font>
    <font>
      <i/>
      <sz val="2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i/>
      <sz val="28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b/>
      <sz val="18"/>
      <color indexed="10"/>
      <name val="Arial"/>
      <family val="2"/>
    </font>
    <font>
      <b/>
      <i/>
      <u val="single"/>
      <sz val="22"/>
      <name val="Arial"/>
      <family val="2"/>
    </font>
    <font>
      <b/>
      <u val="single"/>
      <sz val="18"/>
      <color indexed="10"/>
      <name val="Arial"/>
      <family val="2"/>
    </font>
    <font>
      <b/>
      <sz val="2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u val="single"/>
      <sz val="24"/>
      <name val="Arial"/>
      <family val="2"/>
    </font>
    <font>
      <u val="single"/>
      <sz val="14"/>
      <color indexed="12"/>
      <name val="Arial"/>
      <family val="2"/>
    </font>
    <font>
      <b/>
      <i/>
      <u val="single"/>
      <sz val="18"/>
      <name val="Arial"/>
      <family val="2"/>
    </font>
    <font>
      <i/>
      <sz val="8"/>
      <name val="Arial"/>
      <family val="2"/>
    </font>
    <font>
      <sz val="13"/>
      <name val="Lucida Grande"/>
      <family val="2"/>
    </font>
    <font>
      <b/>
      <i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10"/>
      <name val="Arial"/>
      <family val="2"/>
    </font>
    <font>
      <sz val="20"/>
      <color indexed="59"/>
      <name val="Verdana"/>
      <family val="2"/>
    </font>
    <font>
      <b/>
      <sz val="18"/>
      <color indexed="59"/>
      <name val="Verdana"/>
      <family val="2"/>
    </font>
    <font>
      <b/>
      <sz val="12"/>
      <color indexed="59"/>
      <name val="Verdana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20"/>
      <color indexed="59"/>
      <name val="Verdana"/>
      <family val="2"/>
    </font>
    <font>
      <b/>
      <i/>
      <sz val="16"/>
      <color indexed="10"/>
      <name val="Arial"/>
      <family val="2"/>
    </font>
    <font>
      <b/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FF0000"/>
      <name val="Arial"/>
      <family val="2"/>
    </font>
    <font>
      <sz val="20"/>
      <color rgb="FF1D1B11"/>
      <name val="Verdana"/>
      <family val="2"/>
    </font>
    <font>
      <b/>
      <sz val="18"/>
      <color rgb="FF1D1B11"/>
      <name val="Verdana"/>
      <family val="2"/>
    </font>
    <font>
      <b/>
      <sz val="12"/>
      <color rgb="FF1D1B11"/>
      <name val="Verdana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rgb="FF1D1B11"/>
      <name val="Verdana"/>
      <family val="2"/>
    </font>
    <font>
      <b/>
      <i/>
      <sz val="16"/>
      <color rgb="FFFF0000"/>
      <name val="Arial"/>
      <family val="2"/>
    </font>
    <font>
      <b/>
      <sz val="2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rgb="FFD9D9D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1" applyNumberFormat="0" applyAlignment="0" applyProtection="0"/>
    <xf numFmtId="0" fontId="91" fillId="0" borderId="2" applyNumberFormat="0" applyFill="0" applyAlignment="0" applyProtection="0"/>
    <xf numFmtId="0" fontId="9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9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95" fillId="20" borderId="5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31" borderId="0" applyNumberFormat="0" applyBorder="0" applyAlignment="0" applyProtection="0"/>
    <xf numFmtId="0" fontId="10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4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5" fillId="33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 quotePrefix="1">
      <alignment horizontal="left"/>
      <protection/>
    </xf>
    <xf numFmtId="49" fontId="13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7" fillId="0" borderId="0" xfId="0" applyNumberFormat="1" applyFont="1" applyBorder="1" applyAlignment="1" applyProtection="1" quotePrefix="1">
      <alignment horizontal="left"/>
      <protection/>
    </xf>
    <xf numFmtId="49" fontId="11" fillId="0" borderId="0" xfId="0" applyNumberFormat="1" applyFont="1" applyBorder="1" applyAlignment="1" applyProtection="1" quotePrefix="1">
      <alignment horizontal="left"/>
      <protection/>
    </xf>
    <xf numFmtId="49" fontId="11" fillId="0" borderId="0" xfId="0" applyNumberFormat="1" applyFont="1" applyBorder="1" applyAlignment="1" applyProtection="1" quotePrefix="1">
      <alignment horizontal="left" vertical="top" wrapText="1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 quotePrefix="1">
      <alignment vertical="top" wrapText="1"/>
      <protection/>
    </xf>
    <xf numFmtId="49" fontId="46" fillId="0" borderId="0" xfId="0" applyNumberFormat="1" applyFont="1" applyBorder="1" applyAlignment="1" applyProtection="1" quotePrefix="1">
      <alignment/>
      <protection/>
    </xf>
    <xf numFmtId="170" fontId="4" fillId="34" borderId="0" xfId="0" applyNumberFormat="1" applyFont="1" applyFill="1" applyBorder="1" applyAlignment="1" applyProtection="1">
      <alignment horizontal="center" vertical="center" wrapText="1"/>
      <protection/>
    </xf>
    <xf numFmtId="170" fontId="4" fillId="34" borderId="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49" fontId="14" fillId="0" borderId="0" xfId="0" applyNumberFormat="1" applyFont="1" applyAlignment="1" applyProtection="1">
      <alignment vertical="center"/>
      <protection/>
    </xf>
    <xf numFmtId="49" fontId="9" fillId="35" borderId="0" xfId="0" applyNumberFormat="1" applyFont="1" applyFill="1" applyAlignment="1" applyProtection="1">
      <alignment vertical="center"/>
      <protection/>
    </xf>
    <xf numFmtId="49" fontId="10" fillId="35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11" fillId="0" borderId="17" xfId="0" applyNumberFormat="1" applyFont="1" applyBorder="1" applyAlignment="1" applyProtection="1">
      <alignment horizontal="left"/>
      <protection/>
    </xf>
    <xf numFmtId="49" fontId="11" fillId="0" borderId="17" xfId="0" applyNumberFormat="1" applyFont="1" applyBorder="1" applyAlignment="1" applyProtection="1">
      <alignment/>
      <protection/>
    </xf>
    <xf numFmtId="49" fontId="12" fillId="0" borderId="17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49" fontId="25" fillId="33" borderId="10" xfId="0" applyNumberFormat="1" applyFont="1" applyFill="1" applyBorder="1" applyAlignment="1" applyProtection="1">
      <alignment horizontal="center" vertical="center"/>
      <protection/>
    </xf>
    <xf numFmtId="49" fontId="51" fillId="0" borderId="0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left"/>
      <protection/>
    </xf>
    <xf numFmtId="49" fontId="23" fillId="0" borderId="0" xfId="0" applyNumberFormat="1" applyFont="1" applyBorder="1" applyAlignment="1" applyProtection="1">
      <alignment horizontal="left" vertical="center"/>
      <protection/>
    </xf>
    <xf numFmtId="49" fontId="23" fillId="0" borderId="0" xfId="0" applyNumberFormat="1" applyFont="1" applyAlignment="1" applyProtection="1">
      <alignment horizontal="left"/>
      <protection/>
    </xf>
    <xf numFmtId="0" fontId="105" fillId="0" borderId="0" xfId="0" applyFont="1" applyAlignment="1" applyProtection="1">
      <alignment vertic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 horizontal="center" vertical="center"/>
      <protection/>
    </xf>
    <xf numFmtId="0" fontId="29" fillId="34" borderId="0" xfId="0" applyFont="1" applyFill="1" applyAlignment="1" applyProtection="1">
      <alignment vertical="center"/>
      <protection/>
    </xf>
    <xf numFmtId="0" fontId="29" fillId="34" borderId="0" xfId="0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left"/>
      <protection/>
    </xf>
    <xf numFmtId="49" fontId="7" fillId="0" borderId="17" xfId="0" applyNumberFormat="1" applyFont="1" applyBorder="1" applyAlignment="1" applyProtection="1">
      <alignment/>
      <protection/>
    </xf>
    <xf numFmtId="49" fontId="14" fillId="0" borderId="17" xfId="0" applyNumberFormat="1" applyFont="1" applyBorder="1" applyAlignment="1" applyProtection="1">
      <alignment vertical="center"/>
      <protection/>
    </xf>
    <xf numFmtId="49" fontId="14" fillId="34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16" fillId="34" borderId="0" xfId="0" applyNumberFormat="1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49" fontId="2" fillId="34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171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/>
      <protection/>
    </xf>
    <xf numFmtId="171" fontId="0" fillId="34" borderId="0" xfId="0" applyNumberFormat="1" applyFont="1" applyFill="1" applyBorder="1" applyAlignment="1" applyProtection="1">
      <alignment vertical="center"/>
      <protection/>
    </xf>
    <xf numFmtId="171" fontId="0" fillId="34" borderId="0" xfId="0" applyNumberForma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49" fontId="2" fillId="34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vertical="top"/>
      <protection/>
    </xf>
    <xf numFmtId="49" fontId="16" fillId="34" borderId="0" xfId="0" applyNumberFormat="1" applyFont="1" applyFill="1" applyBorder="1" applyAlignment="1" applyProtection="1">
      <alignment vertical="center" wrapText="1"/>
      <protection/>
    </xf>
    <xf numFmtId="0" fontId="20" fillId="34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34" borderId="0" xfId="0" applyFont="1" applyFill="1" applyBorder="1" applyAlignment="1" applyProtection="1">
      <alignment vertical="center" wrapText="1"/>
      <protection/>
    </xf>
    <xf numFmtId="0" fontId="17" fillId="34" borderId="0" xfId="0" applyFont="1" applyFill="1" applyBorder="1" applyAlignment="1" applyProtection="1">
      <alignment vertical="center" wrapText="1"/>
      <protection/>
    </xf>
    <xf numFmtId="170" fontId="2" fillId="34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2" fillId="0" borderId="0" xfId="0" applyFont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14" fillId="34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176" fontId="4" fillId="34" borderId="0" xfId="0" applyNumberFormat="1" applyFont="1" applyFill="1" applyBorder="1" applyAlignment="1" applyProtection="1">
      <alignment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/>
      <protection/>
    </xf>
    <xf numFmtId="49" fontId="7" fillId="34" borderId="17" xfId="0" applyNumberFormat="1" applyFont="1" applyFill="1" applyBorder="1" applyAlignment="1" applyProtection="1">
      <alignment/>
      <protection/>
    </xf>
    <xf numFmtId="49" fontId="14" fillId="34" borderId="17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49" fontId="24" fillId="0" borderId="0" xfId="0" applyNumberFormat="1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right"/>
      <protection/>
    </xf>
    <xf numFmtId="0" fontId="24" fillId="0" borderId="12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right"/>
      <protection/>
    </xf>
    <xf numFmtId="49" fontId="24" fillId="0" borderId="0" xfId="0" applyNumberFormat="1" applyFont="1" applyBorder="1" applyAlignment="1" applyProtection="1">
      <alignment/>
      <protection/>
    </xf>
    <xf numFmtId="49" fontId="22" fillId="0" borderId="0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/>
      <protection/>
    </xf>
    <xf numFmtId="49" fontId="22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49" fontId="24" fillId="34" borderId="0" xfId="0" applyNumberFormat="1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 horizontal="center"/>
      <protection/>
    </xf>
    <xf numFmtId="49" fontId="22" fillId="34" borderId="0" xfId="0" applyNumberFormat="1" applyFont="1" applyFill="1" applyBorder="1" applyAlignment="1" applyProtection="1">
      <alignment vertical="center"/>
      <protection/>
    </xf>
    <xf numFmtId="49" fontId="22" fillId="34" borderId="0" xfId="0" applyNumberFormat="1" applyFont="1" applyFill="1" applyAlignment="1" applyProtection="1">
      <alignment vertical="center"/>
      <protection/>
    </xf>
    <xf numFmtId="49" fontId="24" fillId="0" borderId="0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106" fillId="36" borderId="19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06" fillId="0" borderId="19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27" fillId="34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25" fillId="34" borderId="0" xfId="0" applyNumberFormat="1" applyFont="1" applyFill="1" applyBorder="1" applyAlignment="1" applyProtection="1">
      <alignment horizontal="center" vertical="center"/>
      <protection/>
    </xf>
    <xf numFmtId="49" fontId="24" fillId="3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07" fillId="36" borderId="0" xfId="0" applyFont="1" applyFill="1" applyBorder="1" applyAlignment="1" applyProtection="1">
      <alignment horizontal="center" vertical="center" wrapText="1"/>
      <protection/>
    </xf>
    <xf numFmtId="0" fontId="106" fillId="36" borderId="0" xfId="0" applyFont="1" applyFill="1" applyBorder="1" applyAlignment="1" applyProtection="1">
      <alignment vertical="center"/>
      <protection/>
    </xf>
    <xf numFmtId="0" fontId="107" fillId="0" borderId="0" xfId="0" applyFont="1" applyBorder="1" applyAlignment="1" applyProtection="1">
      <alignment horizontal="center" vertical="center" wrapText="1"/>
      <protection/>
    </xf>
    <xf numFmtId="0" fontId="106" fillId="0" borderId="0" xfId="0" applyFont="1" applyBorder="1" applyAlignment="1" applyProtection="1">
      <alignment vertical="center"/>
      <protection/>
    </xf>
    <xf numFmtId="0" fontId="108" fillId="34" borderId="0" xfId="0" applyFont="1" applyFill="1" applyBorder="1" applyAlignment="1" applyProtection="1">
      <alignment horizontal="center" vertical="center" wrapText="1"/>
      <protection/>
    </xf>
    <xf numFmtId="0" fontId="106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center" indent="1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0" fontId="22" fillId="34" borderId="0" xfId="0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horizontal="left"/>
      <protection/>
    </xf>
    <xf numFmtId="176" fontId="4" fillId="34" borderId="0" xfId="0" applyNumberFormat="1" applyFont="1" applyFill="1" applyBorder="1" applyAlignment="1" applyProtection="1">
      <alignment vertical="center"/>
      <protection/>
    </xf>
    <xf numFmtId="49" fontId="24" fillId="34" borderId="0" xfId="0" applyNumberFormat="1" applyFont="1" applyFill="1" applyBorder="1" applyAlignment="1" applyProtection="1">
      <alignment/>
      <protection/>
    </xf>
    <xf numFmtId="0" fontId="24" fillId="34" borderId="0" xfId="0" applyFont="1" applyFill="1" applyBorder="1" applyAlignment="1" applyProtection="1">
      <alignment/>
      <protection/>
    </xf>
    <xf numFmtId="49" fontId="35" fillId="34" borderId="0" xfId="0" applyNumberFormat="1" applyFont="1" applyFill="1" applyBorder="1" applyAlignment="1" applyProtection="1">
      <alignment vertical="center" wrapText="1"/>
      <protection/>
    </xf>
    <xf numFmtId="0" fontId="34" fillId="34" borderId="0" xfId="0" applyNumberFormat="1" applyFont="1" applyFill="1" applyBorder="1" applyAlignment="1" applyProtection="1">
      <alignment vertical="center" wrapText="1"/>
      <protection/>
    </xf>
    <xf numFmtId="0" fontId="35" fillId="34" borderId="0" xfId="0" applyNumberFormat="1" applyFont="1" applyFill="1" applyBorder="1" applyAlignment="1" applyProtection="1">
      <alignment vertical="center" wrapText="1"/>
      <protection/>
    </xf>
    <xf numFmtId="2" fontId="27" fillId="34" borderId="0" xfId="51" applyNumberFormat="1" applyFont="1" applyFill="1" applyBorder="1" applyAlignment="1" applyProtection="1">
      <alignment horizontal="center" vertical="center" wrapText="1"/>
      <protection/>
    </xf>
    <xf numFmtId="0" fontId="24" fillId="34" borderId="0" xfId="0" applyFont="1" applyFill="1" applyBorder="1" applyAlignment="1" applyProtection="1">
      <alignment horizontal="right"/>
      <protection/>
    </xf>
    <xf numFmtId="0" fontId="22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31" fillId="34" borderId="0" xfId="0" applyFont="1" applyFill="1" applyBorder="1" applyAlignment="1" applyProtection="1">
      <alignment horizontal="right"/>
      <protection/>
    </xf>
    <xf numFmtId="49" fontId="33" fillId="34" borderId="0" xfId="0" applyNumberFormat="1" applyFont="1" applyFill="1" applyBorder="1" applyAlignment="1" applyProtection="1">
      <alignment vertical="center" wrapText="1"/>
      <protection/>
    </xf>
    <xf numFmtId="49" fontId="4" fillId="34" borderId="0" xfId="0" applyNumberFormat="1" applyFont="1" applyFill="1" applyBorder="1" applyAlignment="1" applyProtection="1">
      <alignment vertical="center" wrapText="1"/>
      <protection/>
    </xf>
    <xf numFmtId="49" fontId="14" fillId="34" borderId="0" xfId="0" applyNumberFormat="1" applyFont="1" applyFill="1" applyBorder="1" applyAlignment="1" applyProtection="1">
      <alignment vertical="center" wrapText="1"/>
      <protection/>
    </xf>
    <xf numFmtId="0" fontId="22" fillId="0" borderId="20" xfId="0" applyFont="1" applyBorder="1" applyAlignment="1" applyProtection="1">
      <alignment/>
      <protection/>
    </xf>
    <xf numFmtId="0" fontId="22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/>
      <protection/>
    </xf>
    <xf numFmtId="49" fontId="27" fillId="0" borderId="0" xfId="0" applyNumberFormat="1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0" fontId="2" fillId="34" borderId="23" xfId="0" applyFont="1" applyFill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09" fillId="34" borderId="0" xfId="0" applyNumberFormat="1" applyFont="1" applyFill="1" applyBorder="1" applyAlignment="1" applyProtection="1">
      <alignment horizontal="left"/>
      <protection/>
    </xf>
    <xf numFmtId="49" fontId="110" fillId="34" borderId="0" xfId="0" applyNumberFormat="1" applyFont="1" applyFill="1" applyBorder="1" applyAlignment="1" applyProtection="1">
      <alignment/>
      <protection/>
    </xf>
    <xf numFmtId="49" fontId="111" fillId="34" borderId="0" xfId="0" applyNumberFormat="1" applyFont="1" applyFill="1" applyBorder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horizontal="left"/>
      <protection/>
    </xf>
    <xf numFmtId="49" fontId="2" fillId="34" borderId="0" xfId="0" applyNumberFormat="1" applyFont="1" applyFill="1" applyBorder="1" applyAlignment="1" applyProtection="1">
      <alignment horizontal="left" vertical="center" indent="1"/>
      <protection/>
    </xf>
    <xf numFmtId="0" fontId="2" fillId="34" borderId="0" xfId="0" applyFont="1" applyFill="1" applyBorder="1" applyAlignment="1" applyProtection="1">
      <alignment horizontal="justify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5" fillId="34" borderId="0" xfId="0" applyFont="1" applyFill="1" applyBorder="1" applyAlignment="1" applyProtection="1">
      <alignment horizontal="justify" vertical="center"/>
      <protection/>
    </xf>
    <xf numFmtId="0" fontId="13" fillId="34" borderId="0" xfId="0" applyFont="1" applyFill="1" applyBorder="1" applyAlignment="1" applyProtection="1">
      <alignment/>
      <protection/>
    </xf>
    <xf numFmtId="49" fontId="11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37" borderId="15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justify"/>
      <protection/>
    </xf>
    <xf numFmtId="0" fontId="2" fillId="37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9" fillId="34" borderId="0" xfId="0" applyFont="1" applyFill="1" applyAlignment="1" applyProtection="1">
      <alignment horizontal="center" vertical="center"/>
      <protection/>
    </xf>
    <xf numFmtId="49" fontId="112" fillId="0" borderId="17" xfId="0" applyNumberFormat="1" applyFont="1" applyBorder="1" applyAlignment="1" applyProtection="1">
      <alignment vertical="center"/>
      <protection/>
    </xf>
    <xf numFmtId="176" fontId="27" fillId="34" borderId="0" xfId="0" applyNumberFormat="1" applyFont="1" applyFill="1" applyBorder="1" applyAlignment="1" applyProtection="1">
      <alignment vertical="center" wrapText="1"/>
      <protection/>
    </xf>
    <xf numFmtId="9" fontId="12" fillId="34" borderId="0" xfId="5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2" fontId="2" fillId="34" borderId="0" xfId="0" applyNumberFormat="1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49" fontId="13" fillId="34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2" fillId="34" borderId="0" xfId="0" applyNumberFormat="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2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Fill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9" fontId="53" fillId="0" borderId="0" xfId="0" applyNumberFormat="1" applyFont="1" applyBorder="1" applyAlignment="1" applyProtection="1">
      <alignment vertical="center"/>
      <protection/>
    </xf>
    <xf numFmtId="49" fontId="25" fillId="0" borderId="0" xfId="0" applyNumberFormat="1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13" fillId="36" borderId="19" xfId="0" applyFont="1" applyFill="1" applyBorder="1" applyAlignment="1" applyProtection="1">
      <alignment horizontal="center" vertical="center" wrapText="1"/>
      <protection/>
    </xf>
    <xf numFmtId="0" fontId="113" fillId="0" borderId="19" xfId="0" applyFont="1" applyBorder="1" applyAlignment="1" applyProtection="1">
      <alignment horizontal="center" vertical="center" wrapText="1"/>
      <protection/>
    </xf>
    <xf numFmtId="49" fontId="13" fillId="0" borderId="17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14" fillId="0" borderId="24" xfId="0" applyNumberFormat="1" applyFont="1" applyBorder="1" applyAlignment="1" applyProtection="1">
      <alignment vertical="center"/>
      <protection/>
    </xf>
    <xf numFmtId="49" fontId="14" fillId="0" borderId="23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" fillId="34" borderId="25" xfId="0" applyFont="1" applyFill="1" applyBorder="1" applyAlignment="1" applyProtection="1">
      <alignment vertical="center"/>
      <protection/>
    </xf>
    <xf numFmtId="0" fontId="2" fillId="34" borderId="26" xfId="0" applyFont="1" applyFill="1" applyBorder="1" applyAlignment="1" applyProtection="1">
      <alignment vertical="center"/>
      <protection/>
    </xf>
    <xf numFmtId="0" fontId="2" fillId="34" borderId="27" xfId="0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106" fillId="0" borderId="19" xfId="0" applyFont="1" applyBorder="1" applyAlignment="1" applyProtection="1" quotePrefix="1">
      <alignment vertical="center"/>
      <protection/>
    </xf>
    <xf numFmtId="0" fontId="106" fillId="36" borderId="19" xfId="0" applyFont="1" applyFill="1" applyBorder="1" applyAlignment="1" applyProtection="1" quotePrefix="1">
      <alignment vertical="center"/>
      <protection/>
    </xf>
    <xf numFmtId="49" fontId="52" fillId="34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wrapText="1"/>
      <protection/>
    </xf>
    <xf numFmtId="49" fontId="59" fillId="34" borderId="0" xfId="0" applyNumberFormat="1" applyFont="1" applyFill="1" applyBorder="1" applyAlignment="1" applyProtection="1">
      <alignment horizontal="left" wrapText="1"/>
      <protection/>
    </xf>
    <xf numFmtId="49" fontId="52" fillId="34" borderId="17" xfId="0" applyNumberFormat="1" applyFont="1" applyFill="1" applyBorder="1" applyAlignment="1" applyProtection="1">
      <alignment horizontal="left"/>
      <protection/>
    </xf>
    <xf numFmtId="49" fontId="0" fillId="34" borderId="0" xfId="0" applyNumberFormat="1" applyFont="1" applyFill="1" applyBorder="1" applyAlignment="1" applyProtection="1">
      <alignment vertical="center"/>
      <protection/>
    </xf>
    <xf numFmtId="49" fontId="59" fillId="34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20" fillId="18" borderId="0" xfId="0" applyNumberFormat="1" applyFont="1" applyFill="1" applyBorder="1" applyAlignment="1" applyProtection="1">
      <alignment horizontal="left" vertical="top" wrapText="1"/>
      <protection/>
    </xf>
    <xf numFmtId="49" fontId="0" fillId="34" borderId="17" xfId="0" applyNumberFormat="1" applyFont="1" applyFill="1" applyBorder="1" applyAlignment="1" applyProtection="1">
      <alignment horizontal="left"/>
      <protection/>
    </xf>
    <xf numFmtId="49" fontId="20" fillId="34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Border="1" applyAlignment="1" applyProtection="1">
      <alignment horizontal="left" wrapText="1"/>
      <protection/>
    </xf>
    <xf numFmtId="49" fontId="13" fillId="0" borderId="0" xfId="0" applyNumberFormat="1" applyFont="1" applyBorder="1" applyAlignment="1" applyProtection="1">
      <alignment vertical="center" wrapText="1"/>
      <protection/>
    </xf>
    <xf numFmtId="49" fontId="52" fillId="34" borderId="0" xfId="0" applyNumberFormat="1" applyFont="1" applyFill="1" applyAlignment="1" applyProtection="1">
      <alignment wrapText="1"/>
      <protection/>
    </xf>
    <xf numFmtId="49" fontId="20" fillId="0" borderId="0" xfId="0" applyNumberFormat="1" applyFont="1" applyAlignment="1" applyProtection="1">
      <alignment horizontal="left" wrapText="1"/>
      <protection/>
    </xf>
    <xf numFmtId="14" fontId="0" fillId="38" borderId="10" xfId="0" applyNumberFormat="1" applyFont="1" applyFill="1" applyBorder="1" applyAlignment="1" applyProtection="1">
      <alignment horizontal="center" wrapText="1"/>
      <protection locked="0"/>
    </xf>
    <xf numFmtId="49" fontId="0" fillId="38" borderId="10" xfId="0" applyNumberFormat="1" applyFont="1" applyFill="1" applyBorder="1" applyAlignment="1" applyProtection="1">
      <alignment horizontal="center" wrapText="1"/>
      <protection locked="0"/>
    </xf>
    <xf numFmtId="49" fontId="20" fillId="38" borderId="10" xfId="0" applyNumberFormat="1" applyFont="1" applyFill="1" applyBorder="1" applyAlignment="1" applyProtection="1">
      <alignment horizontal="left" vertical="top" wrapText="1"/>
      <protection locked="0"/>
    </xf>
    <xf numFmtId="49" fontId="20" fillId="38" borderId="10" xfId="0" applyNumberFormat="1" applyFont="1" applyFill="1" applyBorder="1" applyAlignment="1" applyProtection="1">
      <alignment horizontal="center" wrapText="1"/>
      <protection locked="0"/>
    </xf>
    <xf numFmtId="49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38" borderId="10" xfId="45" applyNumberFormat="1" applyFont="1" applyFill="1" applyBorder="1" applyAlignment="1" applyProtection="1">
      <alignment horizontal="right" vertical="top" wrapText="1"/>
      <protection locked="0"/>
    </xf>
    <xf numFmtId="49" fontId="59" fillId="0" borderId="0" xfId="0" applyNumberFormat="1" applyFont="1" applyFill="1" applyBorder="1" applyAlignment="1" applyProtection="1">
      <alignment horizontal="left" vertical="top" wrapText="1"/>
      <protection/>
    </xf>
    <xf numFmtId="49" fontId="20" fillId="0" borderId="12" xfId="0" applyNumberFormat="1" applyFont="1" applyFill="1" applyBorder="1" applyAlignment="1" applyProtection="1">
      <alignment horizontal="left" vertical="top" wrapText="1"/>
      <protection/>
    </xf>
    <xf numFmtId="49" fontId="20" fillId="0" borderId="21" xfId="0" applyNumberFormat="1" applyFont="1" applyFill="1" applyBorder="1" applyAlignment="1" applyProtection="1">
      <alignment horizontal="left" vertical="top" wrapText="1"/>
      <protection/>
    </xf>
    <xf numFmtId="49" fontId="59" fillId="34" borderId="0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0" xfId="0" applyNumberFormat="1" applyFont="1" applyFill="1" applyAlignment="1" applyProtection="1">
      <alignment wrapText="1"/>
      <protection locked="0"/>
    </xf>
    <xf numFmtId="171" fontId="20" fillId="0" borderId="10" xfId="45" applyFont="1" applyFill="1" applyBorder="1" applyAlignment="1" applyProtection="1">
      <alignment horizontal="right" vertical="top" wrapText="1"/>
      <protection/>
    </xf>
    <xf numFmtId="49" fontId="2" fillId="0" borderId="0" xfId="0" applyNumberFormat="1" applyFont="1" applyAlignment="1" applyProtection="1">
      <alignment horizontal="left"/>
      <protection/>
    </xf>
    <xf numFmtId="49" fontId="13" fillId="0" borderId="0" xfId="0" applyNumberFormat="1" applyFont="1" applyBorder="1" applyAlignment="1" applyProtection="1" quotePrefix="1">
      <alignment horizontal="left" vertical="top" wrapText="1"/>
      <protection/>
    </xf>
    <xf numFmtId="49" fontId="21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55" fillId="33" borderId="28" xfId="36" applyNumberFormat="1" applyFont="1" applyFill="1" applyBorder="1" applyAlignment="1" applyProtection="1">
      <alignment horizontal="left"/>
      <protection locked="0"/>
    </xf>
    <xf numFmtId="49" fontId="2" fillId="33" borderId="28" xfId="0" applyNumberFormat="1" applyFont="1" applyFill="1" applyBorder="1" applyAlignment="1" applyProtection="1">
      <alignment horizontal="left"/>
      <protection locked="0"/>
    </xf>
    <xf numFmtId="49" fontId="4" fillId="33" borderId="28" xfId="0" applyNumberFormat="1" applyFont="1" applyFill="1" applyBorder="1" applyAlignment="1" applyProtection="1">
      <alignment horizontal="center"/>
      <protection locked="0"/>
    </xf>
    <xf numFmtId="49" fontId="14" fillId="39" borderId="0" xfId="0" applyNumberFormat="1" applyFont="1" applyFill="1" applyAlignment="1" applyProtection="1">
      <alignment horizontal="center" vertical="center"/>
      <protection/>
    </xf>
    <xf numFmtId="49" fontId="14" fillId="40" borderId="0" xfId="0" applyNumberFormat="1" applyFont="1" applyFill="1" applyAlignment="1" applyProtection="1">
      <alignment horizontal="center" vertical="center"/>
      <protection/>
    </xf>
    <xf numFmtId="49" fontId="14" fillId="33" borderId="28" xfId="0" applyNumberFormat="1" applyFont="1" applyFill="1" applyBorder="1" applyAlignment="1" applyProtection="1">
      <alignment horizontal="left"/>
      <protection locked="0"/>
    </xf>
    <xf numFmtId="49" fontId="14" fillId="18" borderId="0" xfId="0" applyNumberFormat="1" applyFont="1" applyFill="1" applyAlignment="1" applyProtection="1">
      <alignment horizontal="center" vertical="center"/>
      <protection/>
    </xf>
    <xf numFmtId="49" fontId="14" fillId="38" borderId="0" xfId="0" applyNumberFormat="1" applyFont="1" applyFill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5" fillId="33" borderId="28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0" fillId="0" borderId="0" xfId="0" applyNumberFormat="1" applyFont="1" applyBorder="1" applyAlignment="1" applyProtection="1">
      <alignment horizontal="center" vertic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49" fontId="55" fillId="33" borderId="28" xfId="36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vertical="top"/>
      <protection/>
    </xf>
    <xf numFmtId="49" fontId="2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28" xfId="0" applyNumberFormat="1" applyFont="1" applyFill="1" applyBorder="1" applyAlignment="1" applyProtection="1">
      <alignment horizontal="center"/>
      <protection locked="0"/>
    </xf>
    <xf numFmtId="2" fontId="7" fillId="34" borderId="20" xfId="0" applyNumberFormat="1" applyFont="1" applyFill="1" applyBorder="1" applyAlignment="1" applyProtection="1">
      <alignment horizontal="right" vertical="center"/>
      <protection/>
    </xf>
    <xf numFmtId="2" fontId="7" fillId="34" borderId="21" xfId="0" applyNumberFormat="1" applyFont="1" applyFill="1" applyBorder="1" applyAlignment="1" applyProtection="1">
      <alignment horizontal="right" vertical="center"/>
      <protection/>
    </xf>
    <xf numFmtId="2" fontId="7" fillId="34" borderId="22" xfId="0" applyNumberFormat="1" applyFont="1" applyFill="1" applyBorder="1" applyAlignment="1" applyProtection="1">
      <alignment horizontal="right" vertical="center"/>
      <protection/>
    </xf>
    <xf numFmtId="49" fontId="2" fillId="34" borderId="20" xfId="0" applyNumberFormat="1" applyFont="1" applyFill="1" applyBorder="1" applyAlignment="1" applyProtection="1">
      <alignment horizontal="left" vertical="center"/>
      <protection/>
    </xf>
    <xf numFmtId="49" fontId="2" fillId="34" borderId="21" xfId="0" applyNumberFormat="1" applyFont="1" applyFill="1" applyBorder="1" applyAlignment="1" applyProtection="1">
      <alignment horizontal="left" vertical="center"/>
      <protection/>
    </xf>
    <xf numFmtId="49" fontId="2" fillId="34" borderId="22" xfId="0" applyNumberFormat="1" applyFont="1" applyFill="1" applyBorder="1" applyAlignment="1" applyProtection="1">
      <alignment horizontal="left" vertical="center"/>
      <protection/>
    </xf>
    <xf numFmtId="49" fontId="2" fillId="34" borderId="20" xfId="0" applyNumberFormat="1" applyFont="1" applyFill="1" applyBorder="1" applyAlignment="1" applyProtection="1">
      <alignment horizontal="center" vertical="center"/>
      <protection/>
    </xf>
    <xf numFmtId="49" fontId="2" fillId="34" borderId="21" xfId="0" applyNumberFormat="1" applyFont="1" applyFill="1" applyBorder="1" applyAlignment="1" applyProtection="1">
      <alignment horizontal="center" vertical="center"/>
      <protection/>
    </xf>
    <xf numFmtId="49" fontId="2" fillId="34" borderId="22" xfId="0" applyNumberFormat="1" applyFont="1" applyFill="1" applyBorder="1" applyAlignment="1" applyProtection="1">
      <alignment horizontal="center" vertical="center"/>
      <protection/>
    </xf>
    <xf numFmtId="2" fontId="2" fillId="34" borderId="20" xfId="0" applyNumberFormat="1" applyFont="1" applyFill="1" applyBorder="1" applyAlignment="1" applyProtection="1">
      <alignment horizontal="right" vertical="center"/>
      <protection/>
    </xf>
    <xf numFmtId="2" fontId="2" fillId="34" borderId="21" xfId="0" applyNumberFormat="1" applyFont="1" applyFill="1" applyBorder="1" applyAlignment="1" applyProtection="1">
      <alignment horizontal="right" vertical="center"/>
      <protection/>
    </xf>
    <xf numFmtId="2" fontId="2" fillId="34" borderId="22" xfId="0" applyNumberFormat="1" applyFont="1" applyFill="1" applyBorder="1" applyAlignment="1" applyProtection="1">
      <alignment horizontal="right" vertical="center"/>
      <protection/>
    </xf>
    <xf numFmtId="2" fontId="7" fillId="38" borderId="20" xfId="0" applyNumberFormat="1" applyFont="1" applyFill="1" applyBorder="1" applyAlignment="1" applyProtection="1">
      <alignment horizontal="right" vertical="center"/>
      <protection locked="0"/>
    </xf>
    <xf numFmtId="2" fontId="7" fillId="38" borderId="21" xfId="0" applyNumberFormat="1" applyFont="1" applyFill="1" applyBorder="1" applyAlignment="1" applyProtection="1">
      <alignment horizontal="right" vertical="center"/>
      <protection locked="0"/>
    </xf>
    <xf numFmtId="2" fontId="7" fillId="38" borderId="22" xfId="0" applyNumberFormat="1" applyFont="1" applyFill="1" applyBorder="1" applyAlignment="1" applyProtection="1">
      <alignment horizontal="right" vertical="center"/>
      <protection locked="0"/>
    </xf>
    <xf numFmtId="176" fontId="25" fillId="12" borderId="11" xfId="0" applyNumberFormat="1" applyFont="1" applyFill="1" applyBorder="1" applyAlignment="1" applyProtection="1">
      <alignment horizontal="center" vertical="center"/>
      <protection/>
    </xf>
    <xf numFmtId="176" fontId="25" fillId="12" borderId="12" xfId="0" applyNumberFormat="1" applyFont="1" applyFill="1" applyBorder="1" applyAlignment="1" applyProtection="1">
      <alignment horizontal="center" vertical="center"/>
      <protection/>
    </xf>
    <xf numFmtId="176" fontId="25" fillId="12" borderId="13" xfId="0" applyNumberFormat="1" applyFont="1" applyFill="1" applyBorder="1" applyAlignment="1" applyProtection="1">
      <alignment horizontal="center" vertical="center"/>
      <protection/>
    </xf>
    <xf numFmtId="176" fontId="25" fillId="12" borderId="16" xfId="0" applyNumberFormat="1" applyFont="1" applyFill="1" applyBorder="1" applyAlignment="1" applyProtection="1">
      <alignment horizontal="center" vertical="center"/>
      <protection/>
    </xf>
    <xf numFmtId="176" fontId="25" fillId="12" borderId="17" xfId="0" applyNumberFormat="1" applyFont="1" applyFill="1" applyBorder="1" applyAlignment="1" applyProtection="1">
      <alignment horizontal="center" vertical="center"/>
      <protection/>
    </xf>
    <xf numFmtId="176" fontId="25" fillId="12" borderId="18" xfId="0" applyNumberFormat="1" applyFont="1" applyFill="1" applyBorder="1" applyAlignment="1" applyProtection="1">
      <alignment horizontal="center" vertical="center"/>
      <protection/>
    </xf>
    <xf numFmtId="2" fontId="25" fillId="34" borderId="11" xfId="0" applyNumberFormat="1" applyFont="1" applyFill="1" applyBorder="1" applyAlignment="1" applyProtection="1">
      <alignment horizontal="center" vertical="center"/>
      <protection/>
    </xf>
    <xf numFmtId="2" fontId="25" fillId="34" borderId="12" xfId="0" applyNumberFormat="1" applyFont="1" applyFill="1" applyBorder="1" applyAlignment="1" applyProtection="1">
      <alignment horizontal="center" vertical="center"/>
      <protection/>
    </xf>
    <xf numFmtId="2" fontId="25" fillId="34" borderId="13" xfId="0" applyNumberFormat="1" applyFont="1" applyFill="1" applyBorder="1" applyAlignment="1" applyProtection="1">
      <alignment horizontal="center" vertical="center"/>
      <protection/>
    </xf>
    <xf numFmtId="2" fontId="25" fillId="34" borderId="16" xfId="0" applyNumberFormat="1" applyFont="1" applyFill="1" applyBorder="1" applyAlignment="1" applyProtection="1">
      <alignment horizontal="center" vertical="center"/>
      <protection/>
    </xf>
    <xf numFmtId="2" fontId="25" fillId="34" borderId="17" xfId="0" applyNumberFormat="1" applyFont="1" applyFill="1" applyBorder="1" applyAlignment="1" applyProtection="1">
      <alignment horizontal="center" vertical="center"/>
      <protection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0" fontId="29" fillId="24" borderId="11" xfId="0" applyFont="1" applyFill="1" applyBorder="1" applyAlignment="1" applyProtection="1">
      <alignment horizontal="center" vertical="center"/>
      <protection/>
    </xf>
    <xf numFmtId="0" fontId="29" fillId="24" borderId="12" xfId="0" applyFont="1" applyFill="1" applyBorder="1" applyAlignment="1" applyProtection="1">
      <alignment horizontal="center" vertical="center"/>
      <protection/>
    </xf>
    <xf numFmtId="0" fontId="29" fillId="24" borderId="13" xfId="0" applyFont="1" applyFill="1" applyBorder="1" applyAlignment="1" applyProtection="1">
      <alignment horizontal="center"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0" fontId="29" fillId="24" borderId="17" xfId="0" applyFont="1" applyFill="1" applyBorder="1" applyAlignment="1" applyProtection="1">
      <alignment horizontal="center" vertical="center"/>
      <protection/>
    </xf>
    <xf numFmtId="0" fontId="29" fillId="24" borderId="18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top" wrapText="1"/>
      <protection/>
    </xf>
    <xf numFmtId="49" fontId="28" fillId="34" borderId="20" xfId="0" applyNumberFormat="1" applyFont="1" applyFill="1" applyBorder="1" applyAlignment="1" applyProtection="1">
      <alignment horizontal="center" vertical="center"/>
      <protection/>
    </xf>
    <xf numFmtId="49" fontId="28" fillId="34" borderId="21" xfId="0" applyNumberFormat="1" applyFont="1" applyFill="1" applyBorder="1" applyAlignment="1" applyProtection="1">
      <alignment horizontal="center" vertical="center"/>
      <protection/>
    </xf>
    <xf numFmtId="49" fontId="28" fillId="34" borderId="22" xfId="0" applyNumberFormat="1" applyFont="1" applyFill="1" applyBorder="1" applyAlignment="1" applyProtection="1">
      <alignment horizontal="center" vertical="center"/>
      <protection/>
    </xf>
    <xf numFmtId="0" fontId="29" fillId="39" borderId="0" xfId="0" applyFont="1" applyFill="1" applyAlignment="1" applyProtection="1">
      <alignment horizontal="center" vertical="center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0" fontId="29" fillId="40" borderId="0" xfId="0" applyFont="1" applyFill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right" vertical="center"/>
      <protection/>
    </xf>
    <xf numFmtId="49" fontId="13" fillId="34" borderId="20" xfId="0" applyNumberFormat="1" applyFont="1" applyFill="1" applyBorder="1" applyAlignment="1" applyProtection="1">
      <alignment horizontal="center" vertical="center"/>
      <protection/>
    </xf>
    <xf numFmtId="49" fontId="13" fillId="34" borderId="21" xfId="0" applyNumberFormat="1" applyFont="1" applyFill="1" applyBorder="1" applyAlignment="1" applyProtection="1">
      <alignment horizontal="center" vertical="center"/>
      <protection/>
    </xf>
    <xf numFmtId="49" fontId="13" fillId="34" borderId="22" xfId="0" applyNumberFormat="1" applyFont="1" applyFill="1" applyBorder="1" applyAlignment="1" applyProtection="1">
      <alignment horizontal="center" vertical="center"/>
      <protection/>
    </xf>
    <xf numFmtId="2" fontId="25" fillId="12" borderId="20" xfId="0" applyNumberFormat="1" applyFont="1" applyFill="1" applyBorder="1" applyAlignment="1" applyProtection="1">
      <alignment horizontal="right" vertical="center"/>
      <protection/>
    </xf>
    <xf numFmtId="2" fontId="25" fillId="12" borderId="21" xfId="0" applyNumberFormat="1" applyFont="1" applyFill="1" applyBorder="1" applyAlignment="1" applyProtection="1">
      <alignment horizontal="right" vertical="center"/>
      <protection/>
    </xf>
    <xf numFmtId="2" fontId="25" fillId="12" borderId="22" xfId="0" applyNumberFormat="1" applyFont="1" applyFill="1" applyBorder="1" applyAlignment="1" applyProtection="1">
      <alignment horizontal="right" vertical="center"/>
      <protection/>
    </xf>
    <xf numFmtId="49" fontId="25" fillId="34" borderId="10" xfId="0" applyNumberFormat="1" applyFont="1" applyFill="1" applyBorder="1" applyAlignment="1" applyProtection="1">
      <alignment horizontal="right" vertical="center"/>
      <protection/>
    </xf>
    <xf numFmtId="49" fontId="27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49" fontId="4" fillId="34" borderId="21" xfId="0" applyNumberFormat="1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center" vertical="center"/>
      <protection/>
    </xf>
    <xf numFmtId="49" fontId="25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2" fontId="25" fillId="34" borderId="20" xfId="0" applyNumberFormat="1" applyFont="1" applyFill="1" applyBorder="1" applyAlignment="1" applyProtection="1">
      <alignment horizontal="right" vertical="center"/>
      <protection/>
    </xf>
    <xf numFmtId="2" fontId="25" fillId="34" borderId="21" xfId="0" applyNumberFormat="1" applyFont="1" applyFill="1" applyBorder="1" applyAlignment="1" applyProtection="1">
      <alignment horizontal="right" vertical="center"/>
      <protection/>
    </xf>
    <xf numFmtId="2" fontId="25" fillId="34" borderId="22" xfId="0" applyNumberFormat="1" applyFont="1" applyFill="1" applyBorder="1" applyAlignment="1" applyProtection="1">
      <alignment horizontal="right" vertical="center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 applyProtection="1">
      <alignment horizontal="center" vertical="center"/>
      <protection/>
    </xf>
    <xf numFmtId="49" fontId="25" fillId="34" borderId="20" xfId="0" applyNumberFormat="1" applyFont="1" applyFill="1" applyBorder="1" applyAlignment="1" applyProtection="1">
      <alignment horizontal="center" vertical="center"/>
      <protection/>
    </xf>
    <xf numFmtId="49" fontId="25" fillId="34" borderId="21" xfId="0" applyNumberFormat="1" applyFont="1" applyFill="1" applyBorder="1" applyAlignment="1" applyProtection="1">
      <alignment horizontal="center" vertical="center"/>
      <protection/>
    </xf>
    <xf numFmtId="49" fontId="25" fillId="34" borderId="22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2" fillId="38" borderId="10" xfId="0" applyNumberFormat="1" applyFont="1" applyFill="1" applyBorder="1" applyAlignment="1" applyProtection="1">
      <alignment horizontal="center" vertical="center"/>
      <protection locked="0"/>
    </xf>
    <xf numFmtId="2" fontId="2" fillId="38" borderId="10" xfId="0" applyNumberFormat="1" applyFont="1" applyFill="1" applyBorder="1" applyAlignment="1" applyProtection="1">
      <alignment horizontal="right" vertical="center"/>
      <protection locked="0"/>
    </xf>
    <xf numFmtId="2" fontId="25" fillId="12" borderId="10" xfId="0" applyNumberFormat="1" applyFont="1" applyFill="1" applyBorder="1" applyAlignment="1" applyProtection="1">
      <alignment horizontal="right" vertical="center"/>
      <protection/>
    </xf>
    <xf numFmtId="49" fontId="2" fillId="38" borderId="20" xfId="0" applyNumberFormat="1" applyFont="1" applyFill="1" applyBorder="1" applyAlignment="1" applyProtection="1">
      <alignment horizontal="left" vertical="center"/>
      <protection locked="0"/>
    </xf>
    <xf numFmtId="49" fontId="2" fillId="38" borderId="21" xfId="0" applyNumberFormat="1" applyFont="1" applyFill="1" applyBorder="1" applyAlignment="1" applyProtection="1">
      <alignment horizontal="left" vertical="center"/>
      <protection locked="0"/>
    </xf>
    <xf numFmtId="49" fontId="2" fillId="38" borderId="22" xfId="0" applyNumberFormat="1" applyFont="1" applyFill="1" applyBorder="1" applyAlignment="1" applyProtection="1">
      <alignment horizontal="left" vertical="center"/>
      <protection locked="0"/>
    </xf>
    <xf numFmtId="49" fontId="27" fillId="34" borderId="11" xfId="0" applyNumberFormat="1" applyFont="1" applyFill="1" applyBorder="1" applyAlignment="1" applyProtection="1">
      <alignment horizontal="center" vertical="center"/>
      <protection/>
    </xf>
    <xf numFmtId="49" fontId="27" fillId="34" borderId="12" xfId="0" applyNumberFormat="1" applyFont="1" applyFill="1" applyBorder="1" applyAlignment="1" applyProtection="1">
      <alignment horizontal="center" vertical="center"/>
      <protection/>
    </xf>
    <xf numFmtId="49" fontId="27" fillId="34" borderId="13" xfId="0" applyNumberFormat="1" applyFont="1" applyFill="1" applyBorder="1" applyAlignment="1" applyProtection="1">
      <alignment horizontal="center" vertical="center"/>
      <protection/>
    </xf>
    <xf numFmtId="49" fontId="27" fillId="34" borderId="16" xfId="0" applyNumberFormat="1" applyFont="1" applyFill="1" applyBorder="1" applyAlignment="1" applyProtection="1">
      <alignment horizontal="center" vertical="center"/>
      <protection/>
    </xf>
    <xf numFmtId="49" fontId="27" fillId="34" borderId="17" xfId="0" applyNumberFormat="1" applyFont="1" applyFill="1" applyBorder="1" applyAlignment="1" applyProtection="1">
      <alignment horizontal="center" vertical="center"/>
      <protection/>
    </xf>
    <xf numFmtId="49" fontId="27" fillId="34" borderId="18" xfId="0" applyNumberFormat="1" applyFont="1" applyFill="1" applyBorder="1" applyAlignment="1" applyProtection="1">
      <alignment horizontal="center" vertical="center"/>
      <protection/>
    </xf>
    <xf numFmtId="49" fontId="4" fillId="38" borderId="20" xfId="0" applyNumberFormat="1" applyFont="1" applyFill="1" applyBorder="1" applyAlignment="1" applyProtection="1">
      <alignment horizontal="center" vertical="center"/>
      <protection locked="0"/>
    </xf>
    <xf numFmtId="49" fontId="4" fillId="38" borderId="21" xfId="0" applyNumberFormat="1" applyFont="1" applyFill="1" applyBorder="1" applyAlignment="1" applyProtection="1">
      <alignment horizontal="center" vertical="center"/>
      <protection locked="0"/>
    </xf>
    <xf numFmtId="49" fontId="4" fillId="38" borderId="22" xfId="0" applyNumberFormat="1" applyFont="1" applyFill="1" applyBorder="1" applyAlignment="1" applyProtection="1">
      <alignment horizontal="center" vertical="center"/>
      <protection locked="0"/>
    </xf>
    <xf numFmtId="10" fontId="25" fillId="12" borderId="10" xfId="51" applyNumberFormat="1" applyFont="1" applyFill="1" applyBorder="1" applyAlignment="1" applyProtection="1">
      <alignment horizontal="right" vertical="center"/>
      <protection/>
    </xf>
    <xf numFmtId="49" fontId="13" fillId="34" borderId="20" xfId="0" applyNumberFormat="1" applyFont="1" applyFill="1" applyBorder="1" applyAlignment="1" applyProtection="1">
      <alignment horizontal="left" vertical="center"/>
      <protection/>
    </xf>
    <xf numFmtId="49" fontId="13" fillId="34" borderId="21" xfId="0" applyNumberFormat="1" applyFont="1" applyFill="1" applyBorder="1" applyAlignment="1" applyProtection="1">
      <alignment horizontal="left" vertical="center"/>
      <protection/>
    </xf>
    <xf numFmtId="49" fontId="13" fillId="34" borderId="22" xfId="0" applyNumberFormat="1" applyFont="1" applyFill="1" applyBorder="1" applyAlignment="1" applyProtection="1">
      <alignment horizontal="left" vertical="center"/>
      <protection/>
    </xf>
    <xf numFmtId="2" fontId="25" fillId="34" borderId="20" xfId="0" applyNumberFormat="1" applyFont="1" applyFill="1" applyBorder="1" applyAlignment="1" applyProtection="1">
      <alignment horizontal="center" vertical="center"/>
      <protection/>
    </xf>
    <xf numFmtId="2" fontId="25" fillId="34" borderId="21" xfId="0" applyNumberFormat="1" applyFont="1" applyFill="1" applyBorder="1" applyAlignment="1" applyProtection="1">
      <alignment horizontal="center" vertical="center"/>
      <protection/>
    </xf>
    <xf numFmtId="2" fontId="25" fillId="34" borderId="22" xfId="0" applyNumberFormat="1" applyFont="1" applyFill="1" applyBorder="1" applyAlignment="1" applyProtection="1">
      <alignment horizontal="center" vertical="center"/>
      <protection/>
    </xf>
    <xf numFmtId="49" fontId="4" fillId="34" borderId="20" xfId="0" applyNumberFormat="1" applyFont="1" applyFill="1" applyBorder="1" applyAlignment="1" applyProtection="1">
      <alignment horizontal="left" vertical="center"/>
      <protection/>
    </xf>
    <xf numFmtId="49" fontId="4" fillId="34" borderId="21" xfId="0" applyNumberFormat="1" applyFont="1" applyFill="1" applyBorder="1" applyAlignment="1" applyProtection="1">
      <alignment horizontal="left" vertical="center"/>
      <protection/>
    </xf>
    <xf numFmtId="49" fontId="4" fillId="34" borderId="22" xfId="0" applyNumberFormat="1" applyFont="1" applyFill="1" applyBorder="1" applyAlignment="1" applyProtection="1">
      <alignment horizontal="left" vertical="center"/>
      <protection/>
    </xf>
    <xf numFmtId="49" fontId="27" fillId="34" borderId="11" xfId="0" applyNumberFormat="1" applyFont="1" applyFill="1" applyBorder="1" applyAlignment="1" applyProtection="1">
      <alignment horizontal="center" vertical="center" wrapText="1"/>
      <protection/>
    </xf>
    <xf numFmtId="49" fontId="27" fillId="34" borderId="12" xfId="0" applyNumberFormat="1" applyFont="1" applyFill="1" applyBorder="1" applyAlignment="1" applyProtection="1">
      <alignment horizontal="center" vertical="center" wrapText="1"/>
      <protection/>
    </xf>
    <xf numFmtId="49" fontId="27" fillId="34" borderId="13" xfId="0" applyNumberFormat="1" applyFont="1" applyFill="1" applyBorder="1" applyAlignment="1" applyProtection="1">
      <alignment horizontal="center" vertical="center" wrapText="1"/>
      <protection/>
    </xf>
    <xf numFmtId="49" fontId="27" fillId="34" borderId="14" xfId="0" applyNumberFormat="1" applyFont="1" applyFill="1" applyBorder="1" applyAlignment="1" applyProtection="1">
      <alignment horizontal="center" vertical="center" wrapText="1"/>
      <protection/>
    </xf>
    <xf numFmtId="49" fontId="27" fillId="34" borderId="0" xfId="0" applyNumberFormat="1" applyFont="1" applyFill="1" applyBorder="1" applyAlignment="1" applyProtection="1">
      <alignment horizontal="center" vertical="center" wrapText="1"/>
      <protection/>
    </xf>
    <xf numFmtId="49" fontId="27" fillId="34" borderId="15" xfId="0" applyNumberFormat="1" applyFont="1" applyFill="1" applyBorder="1" applyAlignment="1" applyProtection="1">
      <alignment horizontal="center" vertical="center" wrapText="1"/>
      <protection/>
    </xf>
    <xf numFmtId="176" fontId="4" fillId="34" borderId="20" xfId="0" applyNumberFormat="1" applyFont="1" applyFill="1" applyBorder="1" applyAlignment="1" applyProtection="1">
      <alignment horizontal="center" vertical="center"/>
      <protection/>
    </xf>
    <xf numFmtId="176" fontId="4" fillId="34" borderId="21" xfId="0" applyNumberFormat="1" applyFont="1" applyFill="1" applyBorder="1" applyAlignment="1" applyProtection="1">
      <alignment horizontal="center" vertical="center"/>
      <protection/>
    </xf>
    <xf numFmtId="176" fontId="4" fillId="34" borderId="22" xfId="0" applyNumberFormat="1" applyFont="1" applyFill="1" applyBorder="1" applyAlignment="1" applyProtection="1">
      <alignment horizontal="center" vertical="center"/>
      <protection/>
    </xf>
    <xf numFmtId="176" fontId="4" fillId="34" borderId="10" xfId="0" applyNumberFormat="1" applyFont="1" applyFill="1" applyBorder="1" applyAlignment="1" applyProtection="1">
      <alignment horizontal="center" vertical="center"/>
      <protection/>
    </xf>
    <xf numFmtId="2" fontId="25" fillId="12" borderId="20" xfId="0" applyNumberFormat="1" applyFont="1" applyFill="1" applyBorder="1" applyAlignment="1" applyProtection="1">
      <alignment horizontal="center" vertical="center"/>
      <protection/>
    </xf>
    <xf numFmtId="2" fontId="25" fillId="12" borderId="21" xfId="0" applyNumberFormat="1" applyFont="1" applyFill="1" applyBorder="1" applyAlignment="1" applyProtection="1">
      <alignment horizontal="center" vertical="center"/>
      <protection/>
    </xf>
    <xf numFmtId="2" fontId="25" fillId="12" borderId="22" xfId="0" applyNumberFormat="1" applyFont="1" applyFill="1" applyBorder="1" applyAlignment="1" applyProtection="1">
      <alignment horizontal="center" vertical="center"/>
      <protection/>
    </xf>
    <xf numFmtId="176" fontId="27" fillId="34" borderId="10" xfId="0" applyNumberFormat="1" applyFont="1" applyFill="1" applyBorder="1" applyAlignment="1" applyProtection="1">
      <alignment horizontal="center" vertical="center"/>
      <protection/>
    </xf>
    <xf numFmtId="49" fontId="27" fillId="34" borderId="16" xfId="0" applyNumberFormat="1" applyFont="1" applyFill="1" applyBorder="1" applyAlignment="1" applyProtection="1">
      <alignment horizontal="center" vertical="center" wrapText="1"/>
      <protection/>
    </xf>
    <xf numFmtId="49" fontId="27" fillId="34" borderId="17" xfId="0" applyNumberFormat="1" applyFont="1" applyFill="1" applyBorder="1" applyAlignment="1" applyProtection="1">
      <alignment horizontal="center" vertical="center" wrapText="1"/>
      <protection/>
    </xf>
    <xf numFmtId="49" fontId="27" fillId="34" borderId="18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14" fillId="34" borderId="11" xfId="0" applyNumberFormat="1" applyFont="1" applyFill="1" applyBorder="1" applyAlignment="1" applyProtection="1">
      <alignment horizontal="center" vertical="center"/>
      <protection/>
    </xf>
    <xf numFmtId="2" fontId="14" fillId="34" borderId="12" xfId="0" applyNumberFormat="1" applyFont="1" applyFill="1" applyBorder="1" applyAlignment="1" applyProtection="1">
      <alignment horizontal="center" vertical="center"/>
      <protection/>
    </xf>
    <xf numFmtId="2" fontId="14" fillId="34" borderId="13" xfId="0" applyNumberFormat="1" applyFont="1" applyFill="1" applyBorder="1" applyAlignment="1" applyProtection="1">
      <alignment horizontal="center" vertical="center"/>
      <protection/>
    </xf>
    <xf numFmtId="2" fontId="14" fillId="34" borderId="16" xfId="0" applyNumberFormat="1" applyFont="1" applyFill="1" applyBorder="1" applyAlignment="1" applyProtection="1">
      <alignment horizontal="center" vertical="center"/>
      <protection/>
    </xf>
    <xf numFmtId="2" fontId="14" fillId="34" borderId="17" xfId="0" applyNumberFormat="1" applyFont="1" applyFill="1" applyBorder="1" applyAlignment="1" applyProtection="1">
      <alignment horizontal="center" vertical="center"/>
      <protection/>
    </xf>
    <xf numFmtId="2" fontId="14" fillId="34" borderId="18" xfId="0" applyNumberFormat="1" applyFont="1" applyFill="1" applyBorder="1" applyAlignment="1" applyProtection="1">
      <alignment horizontal="center" vertical="center"/>
      <protection/>
    </xf>
    <xf numFmtId="2" fontId="7" fillId="18" borderId="11" xfId="0" applyNumberFormat="1" applyFont="1" applyFill="1" applyBorder="1" applyAlignment="1" applyProtection="1">
      <alignment horizontal="center" vertical="center"/>
      <protection/>
    </xf>
    <xf numFmtId="2" fontId="7" fillId="18" borderId="12" xfId="0" applyNumberFormat="1" applyFont="1" applyFill="1" applyBorder="1" applyAlignment="1" applyProtection="1">
      <alignment horizontal="center" vertical="center"/>
      <protection/>
    </xf>
    <xf numFmtId="2" fontId="7" fillId="18" borderId="13" xfId="0" applyNumberFormat="1" applyFont="1" applyFill="1" applyBorder="1" applyAlignment="1" applyProtection="1">
      <alignment horizontal="center" vertical="center"/>
      <protection/>
    </xf>
    <xf numFmtId="2" fontId="7" fillId="18" borderId="16" xfId="0" applyNumberFormat="1" applyFont="1" applyFill="1" applyBorder="1" applyAlignment="1" applyProtection="1">
      <alignment horizontal="center" vertical="center"/>
      <protection/>
    </xf>
    <xf numFmtId="2" fontId="7" fillId="18" borderId="17" xfId="0" applyNumberFormat="1" applyFont="1" applyFill="1" applyBorder="1" applyAlignment="1" applyProtection="1">
      <alignment horizontal="center" vertical="center"/>
      <protection/>
    </xf>
    <xf numFmtId="2" fontId="7" fillId="18" borderId="18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/>
      <protection/>
    </xf>
    <xf numFmtId="176" fontId="4" fillId="0" borderId="12" xfId="0" applyNumberFormat="1" applyFont="1" applyBorder="1" applyAlignment="1" applyProtection="1">
      <alignment horizontal="center"/>
      <protection/>
    </xf>
    <xf numFmtId="176" fontId="4" fillId="0" borderId="13" xfId="0" applyNumberFormat="1" applyFont="1" applyBorder="1" applyAlignment="1" applyProtection="1">
      <alignment horizontal="center"/>
      <protection/>
    </xf>
    <xf numFmtId="176" fontId="4" fillId="0" borderId="16" xfId="0" applyNumberFormat="1" applyFont="1" applyBorder="1" applyAlignment="1" applyProtection="1">
      <alignment horizontal="center"/>
      <protection/>
    </xf>
    <xf numFmtId="176" fontId="4" fillId="0" borderId="17" xfId="0" applyNumberFormat="1" applyFont="1" applyBorder="1" applyAlignment="1" applyProtection="1">
      <alignment horizontal="center"/>
      <protection/>
    </xf>
    <xf numFmtId="176" fontId="4" fillId="0" borderId="18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49" fontId="14" fillId="34" borderId="12" xfId="0" applyNumberFormat="1" applyFont="1" applyFill="1" applyBorder="1" applyAlignment="1" applyProtection="1">
      <alignment horizontal="center" vertical="center"/>
      <protection/>
    </xf>
    <xf numFmtId="49" fontId="14" fillId="34" borderId="13" xfId="0" applyNumberFormat="1" applyFont="1" applyFill="1" applyBorder="1" applyAlignment="1" applyProtection="1">
      <alignment horizontal="center" vertical="center"/>
      <protection/>
    </xf>
    <xf numFmtId="49" fontId="14" fillId="34" borderId="16" xfId="0" applyNumberFormat="1" applyFont="1" applyFill="1" applyBorder="1" applyAlignment="1" applyProtection="1">
      <alignment horizontal="center" vertical="center"/>
      <protection/>
    </xf>
    <xf numFmtId="49" fontId="14" fillId="34" borderId="17" xfId="0" applyNumberFormat="1" applyFont="1" applyFill="1" applyBorder="1" applyAlignment="1" applyProtection="1">
      <alignment horizontal="center" vertical="center"/>
      <protection/>
    </xf>
    <xf numFmtId="49" fontId="14" fillId="34" borderId="18" xfId="0" applyNumberFormat="1" applyFont="1" applyFill="1" applyBorder="1" applyAlignment="1" applyProtection="1">
      <alignment horizontal="center" vertical="center"/>
      <protection/>
    </xf>
    <xf numFmtId="176" fontId="25" fillId="34" borderId="11" xfId="0" applyNumberFormat="1" applyFont="1" applyFill="1" applyBorder="1" applyAlignment="1" applyProtection="1">
      <alignment horizontal="center" vertical="center"/>
      <protection/>
    </xf>
    <xf numFmtId="176" fontId="25" fillId="34" borderId="12" xfId="0" applyNumberFormat="1" applyFont="1" applyFill="1" applyBorder="1" applyAlignment="1" applyProtection="1">
      <alignment horizontal="center" vertical="center"/>
      <protection/>
    </xf>
    <xf numFmtId="176" fontId="25" fillId="34" borderId="13" xfId="0" applyNumberFormat="1" applyFont="1" applyFill="1" applyBorder="1" applyAlignment="1" applyProtection="1">
      <alignment horizontal="center" vertical="center"/>
      <protection/>
    </xf>
    <xf numFmtId="176" fontId="25" fillId="34" borderId="16" xfId="0" applyNumberFormat="1" applyFont="1" applyFill="1" applyBorder="1" applyAlignment="1" applyProtection="1">
      <alignment horizontal="center" vertical="center"/>
      <protection/>
    </xf>
    <xf numFmtId="176" fontId="25" fillId="34" borderId="17" xfId="0" applyNumberFormat="1" applyFont="1" applyFill="1" applyBorder="1" applyAlignment="1" applyProtection="1">
      <alignment horizontal="center" vertical="center"/>
      <protection/>
    </xf>
    <xf numFmtId="176" fontId="25" fillId="34" borderId="18" xfId="0" applyNumberFormat="1" applyFont="1" applyFill="1" applyBorder="1" applyAlignment="1" applyProtection="1">
      <alignment horizontal="center" vertical="center"/>
      <protection/>
    </xf>
    <xf numFmtId="9" fontId="110" fillId="34" borderId="11" xfId="51" applyFont="1" applyFill="1" applyBorder="1" applyAlignment="1" applyProtection="1">
      <alignment horizontal="center" vertical="center"/>
      <protection/>
    </xf>
    <xf numFmtId="9" fontId="110" fillId="34" borderId="12" xfId="51" applyFont="1" applyFill="1" applyBorder="1" applyAlignment="1" applyProtection="1">
      <alignment horizontal="center" vertical="center"/>
      <protection/>
    </xf>
    <xf numFmtId="9" fontId="110" fillId="34" borderId="13" xfId="51" applyFont="1" applyFill="1" applyBorder="1" applyAlignment="1" applyProtection="1">
      <alignment horizontal="center" vertical="center"/>
      <protection/>
    </xf>
    <xf numFmtId="9" fontId="110" fillId="34" borderId="16" xfId="51" applyFont="1" applyFill="1" applyBorder="1" applyAlignment="1" applyProtection="1">
      <alignment horizontal="center" vertical="center"/>
      <protection/>
    </xf>
    <xf numFmtId="9" fontId="110" fillId="34" borderId="17" xfId="51" applyFont="1" applyFill="1" applyBorder="1" applyAlignment="1" applyProtection="1">
      <alignment horizontal="center" vertical="center"/>
      <protection/>
    </xf>
    <xf numFmtId="9" fontId="110" fillId="34" borderId="18" xfId="51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horizontal="left" vertical="center" wrapText="1"/>
      <protection/>
    </xf>
    <xf numFmtId="0" fontId="27" fillId="38" borderId="11" xfId="0" applyFont="1" applyFill="1" applyBorder="1" applyAlignment="1" applyProtection="1">
      <alignment horizontal="center" vertical="center" wrapText="1"/>
      <protection locked="0"/>
    </xf>
    <xf numFmtId="0" fontId="27" fillId="38" borderId="12" xfId="0" applyFont="1" applyFill="1" applyBorder="1" applyAlignment="1" applyProtection="1">
      <alignment horizontal="center" vertical="center" wrapText="1"/>
      <protection locked="0"/>
    </xf>
    <xf numFmtId="0" fontId="27" fillId="38" borderId="13" xfId="0" applyFont="1" applyFill="1" applyBorder="1" applyAlignment="1" applyProtection="1">
      <alignment horizontal="center" vertical="center" wrapText="1"/>
      <protection locked="0"/>
    </xf>
    <xf numFmtId="2" fontId="27" fillId="38" borderId="11" xfId="0" applyNumberFormat="1" applyFont="1" applyFill="1" applyBorder="1" applyAlignment="1" applyProtection="1">
      <alignment horizontal="center" vertical="center"/>
      <protection locked="0"/>
    </xf>
    <xf numFmtId="2" fontId="27" fillId="38" borderId="12" xfId="0" applyNumberFormat="1" applyFont="1" applyFill="1" applyBorder="1" applyAlignment="1" applyProtection="1">
      <alignment horizontal="center" vertical="center"/>
      <protection locked="0"/>
    </xf>
    <xf numFmtId="2" fontId="27" fillId="38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/>
      <protection locked="0"/>
    </xf>
    <xf numFmtId="3" fontId="12" fillId="38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3" fontId="11" fillId="18" borderId="10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6" xfId="0" applyNumberFormat="1" applyFont="1" applyBorder="1" applyAlignment="1" applyProtection="1">
      <alignment horizontal="center" vertical="center" wrapText="1"/>
      <protection/>
    </xf>
    <xf numFmtId="49" fontId="14" fillId="0" borderId="17" xfId="0" applyNumberFormat="1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4" fontId="15" fillId="34" borderId="11" xfId="0" applyNumberFormat="1" applyFont="1" applyFill="1" applyBorder="1" applyAlignment="1" applyProtection="1">
      <alignment horizontal="center" vertical="center"/>
      <protection/>
    </xf>
    <xf numFmtId="4" fontId="14" fillId="34" borderId="12" xfId="0" applyNumberFormat="1" applyFont="1" applyFill="1" applyBorder="1" applyAlignment="1" applyProtection="1">
      <alignment horizontal="center" vertical="center"/>
      <protection/>
    </xf>
    <xf numFmtId="4" fontId="14" fillId="34" borderId="13" xfId="0" applyNumberFormat="1" applyFont="1" applyFill="1" applyBorder="1" applyAlignment="1" applyProtection="1">
      <alignment horizontal="center" vertical="center"/>
      <protection/>
    </xf>
    <xf numFmtId="4" fontId="14" fillId="34" borderId="16" xfId="0" applyNumberFormat="1" applyFont="1" applyFill="1" applyBorder="1" applyAlignment="1" applyProtection="1">
      <alignment horizontal="center" vertical="center"/>
      <protection/>
    </xf>
    <xf numFmtId="4" fontId="14" fillId="34" borderId="17" xfId="0" applyNumberFormat="1" applyFont="1" applyFill="1" applyBorder="1" applyAlignment="1" applyProtection="1">
      <alignment horizontal="center" vertical="center"/>
      <protection/>
    </xf>
    <xf numFmtId="4" fontId="14" fillId="34" borderId="18" xfId="0" applyNumberFormat="1" applyFont="1" applyFill="1" applyBorder="1" applyAlignment="1" applyProtection="1">
      <alignment horizontal="center" vertical="center"/>
      <protection/>
    </xf>
    <xf numFmtId="4" fontId="14" fillId="38" borderId="11" xfId="0" applyNumberFormat="1" applyFont="1" applyFill="1" applyBorder="1" applyAlignment="1" applyProtection="1">
      <alignment horizontal="center" vertical="center"/>
      <protection locked="0"/>
    </xf>
    <xf numFmtId="4" fontId="14" fillId="38" borderId="12" xfId="0" applyNumberFormat="1" applyFont="1" applyFill="1" applyBorder="1" applyAlignment="1" applyProtection="1">
      <alignment horizontal="center" vertical="center"/>
      <protection locked="0"/>
    </xf>
    <xf numFmtId="4" fontId="14" fillId="38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8" xfId="0" applyFont="1" applyBorder="1" applyAlignment="1" applyProtection="1">
      <alignment vertical="center" wrapText="1"/>
      <protection/>
    </xf>
    <xf numFmtId="0" fontId="27" fillId="38" borderId="10" xfId="0" applyFont="1" applyFill="1" applyBorder="1" applyAlignment="1" applyProtection="1">
      <alignment horizontal="center" vertical="center"/>
      <protection locked="0"/>
    </xf>
    <xf numFmtId="4" fontId="15" fillId="34" borderId="12" xfId="0" applyNumberFormat="1" applyFont="1" applyFill="1" applyBorder="1" applyAlignment="1" applyProtection="1">
      <alignment horizontal="center" vertical="center"/>
      <protection/>
    </xf>
    <xf numFmtId="4" fontId="15" fillId="34" borderId="13" xfId="0" applyNumberFormat="1" applyFont="1" applyFill="1" applyBorder="1" applyAlignment="1" applyProtection="1">
      <alignment horizontal="center" vertical="center"/>
      <protection/>
    </xf>
    <xf numFmtId="4" fontId="15" fillId="34" borderId="16" xfId="0" applyNumberFormat="1" applyFont="1" applyFill="1" applyBorder="1" applyAlignment="1" applyProtection="1">
      <alignment horizontal="center" vertical="center"/>
      <protection/>
    </xf>
    <xf numFmtId="4" fontId="15" fillId="34" borderId="17" xfId="0" applyNumberFormat="1" applyFont="1" applyFill="1" applyBorder="1" applyAlignment="1" applyProtection="1">
      <alignment horizontal="center" vertical="center"/>
      <protection/>
    </xf>
    <xf numFmtId="4" fontId="15" fillId="34" borderId="18" xfId="0" applyNumberFormat="1" applyFont="1" applyFill="1" applyBorder="1" applyAlignment="1" applyProtection="1">
      <alignment horizontal="center" vertical="center"/>
      <protection/>
    </xf>
    <xf numFmtId="49" fontId="14" fillId="38" borderId="11" xfId="0" applyNumberFormat="1" applyFont="1" applyFill="1" applyBorder="1" applyAlignment="1" applyProtection="1">
      <alignment horizontal="center" vertical="center"/>
      <protection locked="0"/>
    </xf>
    <xf numFmtId="49" fontId="14" fillId="38" borderId="12" xfId="0" applyNumberFormat="1" applyFont="1" applyFill="1" applyBorder="1" applyAlignment="1" applyProtection="1">
      <alignment horizontal="center" vertical="center"/>
      <protection locked="0"/>
    </xf>
    <xf numFmtId="49" fontId="14" fillId="38" borderId="13" xfId="0" applyNumberFormat="1" applyFont="1" applyFill="1" applyBorder="1" applyAlignment="1" applyProtection="1">
      <alignment horizontal="center" vertical="center"/>
      <protection locked="0"/>
    </xf>
    <xf numFmtId="3" fontId="14" fillId="33" borderId="11" xfId="0" applyNumberFormat="1" applyFont="1" applyFill="1" applyBorder="1" applyAlignment="1" applyProtection="1">
      <alignment horizontal="center" vertical="center"/>
      <protection locked="0"/>
    </xf>
    <xf numFmtId="3" fontId="14" fillId="38" borderId="12" xfId="0" applyNumberFormat="1" applyFont="1" applyFill="1" applyBorder="1" applyAlignment="1" applyProtection="1">
      <alignment horizontal="center" vertical="center"/>
      <protection locked="0"/>
    </xf>
    <xf numFmtId="3" fontId="14" fillId="38" borderId="13" xfId="0" applyNumberFormat="1" applyFont="1" applyFill="1" applyBorder="1" applyAlignment="1" applyProtection="1">
      <alignment horizontal="center" vertical="center"/>
      <protection locked="0"/>
    </xf>
    <xf numFmtId="49" fontId="2" fillId="38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vertical="center"/>
      <protection/>
    </xf>
    <xf numFmtId="4" fontId="14" fillId="34" borderId="12" xfId="0" applyNumberFormat="1" applyFont="1" applyFill="1" applyBorder="1" applyAlignment="1" applyProtection="1">
      <alignment horizontal="center"/>
      <protection/>
    </xf>
    <xf numFmtId="4" fontId="14" fillId="34" borderId="13" xfId="0" applyNumberFormat="1" applyFont="1" applyFill="1" applyBorder="1" applyAlignment="1" applyProtection="1">
      <alignment horizontal="center"/>
      <protection/>
    </xf>
    <xf numFmtId="4" fontId="14" fillId="34" borderId="16" xfId="0" applyNumberFormat="1" applyFont="1" applyFill="1" applyBorder="1" applyAlignment="1" applyProtection="1">
      <alignment horizontal="center"/>
      <protection/>
    </xf>
    <xf numFmtId="4" fontId="14" fillId="34" borderId="17" xfId="0" applyNumberFormat="1" applyFont="1" applyFill="1" applyBorder="1" applyAlignment="1" applyProtection="1">
      <alignment horizontal="center"/>
      <protection/>
    </xf>
    <xf numFmtId="4" fontId="14" fillId="34" borderId="18" xfId="0" applyNumberFormat="1" applyFont="1" applyFill="1" applyBorder="1" applyAlignment="1" applyProtection="1">
      <alignment horizontal="center"/>
      <protection/>
    </xf>
    <xf numFmtId="3" fontId="7" fillId="41" borderId="11" xfId="0" applyNumberFormat="1" applyFont="1" applyFill="1" applyBorder="1" applyAlignment="1" applyProtection="1">
      <alignment horizontal="center" vertical="center"/>
      <protection/>
    </xf>
    <xf numFmtId="3" fontId="7" fillId="41" borderId="12" xfId="0" applyNumberFormat="1" applyFont="1" applyFill="1" applyBorder="1" applyAlignment="1" applyProtection="1">
      <alignment horizontal="center"/>
      <protection/>
    </xf>
    <xf numFmtId="3" fontId="7" fillId="41" borderId="13" xfId="0" applyNumberFormat="1" applyFont="1" applyFill="1" applyBorder="1" applyAlignment="1" applyProtection="1">
      <alignment horizontal="center"/>
      <protection/>
    </xf>
    <xf numFmtId="3" fontId="7" fillId="41" borderId="16" xfId="0" applyNumberFormat="1" applyFont="1" applyFill="1" applyBorder="1" applyAlignment="1" applyProtection="1">
      <alignment horizontal="center"/>
      <protection/>
    </xf>
    <xf numFmtId="3" fontId="7" fillId="41" borderId="17" xfId="0" applyNumberFormat="1" applyFont="1" applyFill="1" applyBorder="1" applyAlignment="1" applyProtection="1">
      <alignment horizontal="center"/>
      <protection/>
    </xf>
    <xf numFmtId="3" fontId="7" fillId="41" borderId="18" xfId="0" applyNumberFormat="1" applyFont="1" applyFill="1" applyBorder="1" applyAlignment="1" applyProtection="1">
      <alignment horizontal="center"/>
      <protection/>
    </xf>
    <xf numFmtId="0" fontId="32" fillId="38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" fontId="23" fillId="34" borderId="11" xfId="0" applyNumberFormat="1" applyFont="1" applyFill="1" applyBorder="1" applyAlignment="1" applyProtection="1">
      <alignment horizontal="center" vertical="center"/>
      <protection/>
    </xf>
    <xf numFmtId="4" fontId="7" fillId="34" borderId="12" xfId="0" applyNumberFormat="1" applyFont="1" applyFill="1" applyBorder="1" applyAlignment="1" applyProtection="1">
      <alignment horizontal="center" vertical="center"/>
      <protection/>
    </xf>
    <xf numFmtId="4" fontId="7" fillId="34" borderId="13" xfId="0" applyNumberFormat="1" applyFont="1" applyFill="1" applyBorder="1" applyAlignment="1" applyProtection="1">
      <alignment horizontal="center" vertical="center"/>
      <protection/>
    </xf>
    <xf numFmtId="4" fontId="7" fillId="34" borderId="16" xfId="0" applyNumberFormat="1" applyFont="1" applyFill="1" applyBorder="1" applyAlignment="1" applyProtection="1">
      <alignment horizontal="center" vertical="center"/>
      <protection/>
    </xf>
    <xf numFmtId="4" fontId="7" fillId="34" borderId="17" xfId="0" applyNumberFormat="1" applyFont="1" applyFill="1" applyBorder="1" applyAlignment="1" applyProtection="1">
      <alignment horizontal="center" vertical="center"/>
      <protection/>
    </xf>
    <xf numFmtId="4" fontId="7" fillId="34" borderId="18" xfId="0" applyNumberFormat="1" applyFont="1" applyFill="1" applyBorder="1" applyAlignment="1" applyProtection="1">
      <alignment horizontal="center" vertical="center"/>
      <protection/>
    </xf>
    <xf numFmtId="49" fontId="2" fillId="38" borderId="11" xfId="0" applyNumberFormat="1" applyFont="1" applyFill="1" applyBorder="1" applyAlignment="1" applyProtection="1">
      <alignment horizontal="center" vertical="center"/>
      <protection locked="0"/>
    </xf>
    <xf numFmtId="49" fontId="2" fillId="38" borderId="12" xfId="0" applyNumberFormat="1" applyFont="1" applyFill="1" applyBorder="1" applyAlignment="1" applyProtection="1">
      <alignment horizontal="center" vertical="center"/>
      <protection locked="0"/>
    </xf>
    <xf numFmtId="49" fontId="2" fillId="38" borderId="13" xfId="0" applyNumberFormat="1" applyFont="1" applyFill="1" applyBorder="1" applyAlignment="1" applyProtection="1">
      <alignment horizontal="center" vertical="center"/>
      <protection locked="0"/>
    </xf>
    <xf numFmtId="186" fontId="14" fillId="38" borderId="10" xfId="0" applyNumberFormat="1" applyFont="1" applyFill="1" applyBorder="1" applyAlignment="1" applyProtection="1">
      <alignment horizontal="center" vertical="center"/>
      <protection locked="0"/>
    </xf>
    <xf numFmtId="0" fontId="12" fillId="38" borderId="10" xfId="0" applyFont="1" applyFill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2" fillId="38" borderId="20" xfId="0" applyFont="1" applyFill="1" applyBorder="1" applyAlignment="1" applyProtection="1">
      <alignment horizontal="left" vertical="center"/>
      <protection locked="0"/>
    </xf>
    <xf numFmtId="0" fontId="12" fillId="38" borderId="21" xfId="0" applyFont="1" applyFill="1" applyBorder="1" applyAlignment="1" applyProtection="1">
      <alignment horizontal="left" vertical="center"/>
      <protection locked="0"/>
    </xf>
    <xf numFmtId="0" fontId="12" fillId="38" borderId="22" xfId="0" applyFont="1" applyFill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186" fontId="7" fillId="18" borderId="10" xfId="0" applyNumberFormat="1" applyFont="1" applyFill="1" applyBorder="1" applyAlignment="1" applyProtection="1">
      <alignment horizontal="center" vertical="center"/>
      <protection/>
    </xf>
    <xf numFmtId="0" fontId="52" fillId="34" borderId="10" xfId="0" applyFont="1" applyFill="1" applyBorder="1" applyAlignment="1" applyProtection="1">
      <alignment horizontal="center" vertical="center"/>
      <protection/>
    </xf>
    <xf numFmtId="49" fontId="16" fillId="34" borderId="11" xfId="0" applyNumberFormat="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6" fillId="34" borderId="14" xfId="0" applyNumberFormat="1" applyFont="1" applyFill="1" applyBorder="1" applyAlignment="1" applyProtection="1">
      <alignment horizontal="center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0" fontId="12" fillId="38" borderId="10" xfId="0" applyFont="1" applyFill="1" applyBorder="1" applyAlignment="1" applyProtection="1">
      <alignment horizontal="center"/>
      <protection locked="0"/>
    </xf>
    <xf numFmtId="49" fontId="2" fillId="38" borderId="20" xfId="0" applyNumberFormat="1" applyFont="1" applyFill="1" applyBorder="1" applyAlignment="1" applyProtection="1">
      <alignment horizontal="center" vertical="center"/>
      <protection locked="0"/>
    </xf>
    <xf numFmtId="49" fontId="2" fillId="38" borderId="21" xfId="0" applyNumberFormat="1" applyFont="1" applyFill="1" applyBorder="1" applyAlignment="1" applyProtection="1">
      <alignment horizontal="center" vertical="center"/>
      <protection locked="0"/>
    </xf>
    <xf numFmtId="49" fontId="2" fillId="38" borderId="22" xfId="0" applyNumberFormat="1" applyFont="1" applyFill="1" applyBorder="1" applyAlignment="1" applyProtection="1">
      <alignment horizontal="center" vertical="center"/>
      <protection locked="0"/>
    </xf>
    <xf numFmtId="49" fontId="16" fillId="34" borderId="10" xfId="0" applyNumberFormat="1" applyFont="1" applyFill="1" applyBorder="1" applyAlignment="1" applyProtection="1">
      <alignment horizontal="center" vertical="center" wrapText="1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2" fillId="38" borderId="10" xfId="0" applyNumberFormat="1" applyFont="1" applyFill="1" applyBorder="1" applyAlignment="1" applyProtection="1">
      <alignment horizontal="left" vertical="center"/>
      <protection locked="0"/>
    </xf>
    <xf numFmtId="49" fontId="7" fillId="34" borderId="0" xfId="0" applyNumberFormat="1" applyFont="1" applyFill="1" applyBorder="1" applyAlignment="1" applyProtection="1">
      <alignment horizontal="left" vertical="top" wrapText="1"/>
      <protection/>
    </xf>
    <xf numFmtId="9" fontId="12" fillId="38" borderId="20" xfId="51" applyFont="1" applyFill="1" applyBorder="1" applyAlignment="1" applyProtection="1">
      <alignment horizontal="center" vertical="center"/>
      <protection locked="0"/>
    </xf>
    <xf numFmtId="9" fontId="12" fillId="38" borderId="21" xfId="51" applyFont="1" applyFill="1" applyBorder="1" applyAlignment="1" applyProtection="1">
      <alignment horizontal="center" vertical="center"/>
      <protection locked="0"/>
    </xf>
    <xf numFmtId="9" fontId="12" fillId="38" borderId="22" xfId="51" applyFont="1" applyFill="1" applyBorder="1" applyAlignment="1" applyProtection="1">
      <alignment horizontal="center" vertical="center"/>
      <protection locked="0"/>
    </xf>
    <xf numFmtId="9" fontId="14" fillId="38" borderId="20" xfId="51" applyFont="1" applyFill="1" applyBorder="1" applyAlignment="1" applyProtection="1">
      <alignment horizontal="center" vertical="center"/>
      <protection locked="0"/>
    </xf>
    <xf numFmtId="9" fontId="14" fillId="38" borderId="21" xfId="51" applyFont="1" applyFill="1" applyBorder="1" applyAlignment="1" applyProtection="1">
      <alignment horizontal="center" vertical="center"/>
      <protection locked="0"/>
    </xf>
    <xf numFmtId="9" fontId="14" fillId="38" borderId="22" xfId="51" applyFont="1" applyFill="1" applyBorder="1" applyAlignment="1" applyProtection="1">
      <alignment horizontal="center" vertical="center"/>
      <protection locked="0"/>
    </xf>
    <xf numFmtId="2" fontId="7" fillId="34" borderId="20" xfId="0" applyNumberFormat="1" applyFont="1" applyFill="1" applyBorder="1" applyAlignment="1" applyProtection="1">
      <alignment horizontal="center" vertical="center"/>
      <protection/>
    </xf>
    <xf numFmtId="2" fontId="7" fillId="34" borderId="21" xfId="0" applyNumberFormat="1" applyFont="1" applyFill="1" applyBorder="1" applyAlignment="1" applyProtection="1">
      <alignment horizontal="center" vertical="center"/>
      <protection/>
    </xf>
    <xf numFmtId="2" fontId="7" fillId="34" borderId="22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9" fontId="14" fillId="38" borderId="10" xfId="51" applyFont="1" applyFill="1" applyBorder="1" applyAlignment="1" applyProtection="1">
      <alignment horizontal="center" vertical="center"/>
      <protection locked="0"/>
    </xf>
    <xf numFmtId="49" fontId="16" fillId="34" borderId="12" xfId="0" applyNumberFormat="1" applyFont="1" applyFill="1" applyBorder="1" applyAlignment="1" applyProtection="1">
      <alignment horizontal="center" vertical="center" wrapText="1"/>
      <protection/>
    </xf>
    <xf numFmtId="49" fontId="16" fillId="34" borderId="13" xfId="0" applyNumberFormat="1" applyFont="1" applyFill="1" applyBorder="1" applyAlignment="1" applyProtection="1">
      <alignment horizontal="center" vertical="center" wrapText="1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49" fontId="16" fillId="34" borderId="15" xfId="0" applyNumberFormat="1" applyFont="1" applyFill="1" applyBorder="1" applyAlignment="1" applyProtection="1">
      <alignment horizontal="center" vertical="center" wrapText="1"/>
      <protection/>
    </xf>
    <xf numFmtId="49" fontId="16" fillId="34" borderId="17" xfId="0" applyNumberFormat="1" applyFont="1" applyFill="1" applyBorder="1" applyAlignment="1" applyProtection="1">
      <alignment horizontal="center" vertical="center" wrapText="1"/>
      <protection/>
    </xf>
    <xf numFmtId="49" fontId="16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0" fontId="48" fillId="0" borderId="0" xfId="0" applyFont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42" fillId="38" borderId="11" xfId="0" applyNumberFormat="1" applyFont="1" applyFill="1" applyBorder="1" applyAlignment="1" applyProtection="1">
      <alignment horizontal="left" vertical="top" wrapText="1"/>
      <protection locked="0"/>
    </xf>
    <xf numFmtId="49" fontId="42" fillId="38" borderId="12" xfId="0" applyNumberFormat="1" applyFont="1" applyFill="1" applyBorder="1" applyAlignment="1" applyProtection="1">
      <alignment horizontal="left" vertical="top" wrapText="1"/>
      <protection locked="0"/>
    </xf>
    <xf numFmtId="49" fontId="42" fillId="38" borderId="13" xfId="0" applyNumberFormat="1" applyFont="1" applyFill="1" applyBorder="1" applyAlignment="1" applyProtection="1">
      <alignment horizontal="left" vertical="top" wrapText="1"/>
      <protection locked="0"/>
    </xf>
    <xf numFmtId="49" fontId="42" fillId="38" borderId="14" xfId="0" applyNumberFormat="1" applyFont="1" applyFill="1" applyBorder="1" applyAlignment="1" applyProtection="1">
      <alignment horizontal="left" vertical="top" wrapText="1"/>
      <protection locked="0"/>
    </xf>
    <xf numFmtId="49" fontId="42" fillId="38" borderId="0" xfId="0" applyNumberFormat="1" applyFont="1" applyFill="1" applyBorder="1" applyAlignment="1" applyProtection="1">
      <alignment horizontal="left" vertical="top" wrapText="1"/>
      <protection locked="0"/>
    </xf>
    <xf numFmtId="49" fontId="42" fillId="38" borderId="15" xfId="0" applyNumberFormat="1" applyFont="1" applyFill="1" applyBorder="1" applyAlignment="1" applyProtection="1">
      <alignment horizontal="left" vertical="top" wrapText="1"/>
      <protection locked="0"/>
    </xf>
    <xf numFmtId="49" fontId="42" fillId="38" borderId="16" xfId="0" applyNumberFormat="1" applyFont="1" applyFill="1" applyBorder="1" applyAlignment="1" applyProtection="1">
      <alignment horizontal="left" vertical="top" wrapText="1"/>
      <protection locked="0"/>
    </xf>
    <xf numFmtId="49" fontId="42" fillId="38" borderId="17" xfId="0" applyNumberFormat="1" applyFont="1" applyFill="1" applyBorder="1" applyAlignment="1" applyProtection="1">
      <alignment horizontal="left" vertical="top" wrapText="1"/>
      <protection locked="0"/>
    </xf>
    <xf numFmtId="49" fontId="42" fillId="38" borderId="18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1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2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3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4" xfId="0" applyNumberFormat="1" applyFont="1" applyFill="1" applyBorder="1" applyAlignment="1" applyProtection="1">
      <alignment horizontal="left" vertical="top" wrapText="1"/>
      <protection locked="0"/>
    </xf>
    <xf numFmtId="49" fontId="27" fillId="38" borderId="0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5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6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7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8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8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1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2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3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4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0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5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6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7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8" xfId="0" applyNumberFormat="1" applyFont="1" applyFill="1" applyBorder="1" applyAlignment="1" applyProtection="1">
      <alignment horizontal="center" vertical="center" wrapText="1"/>
      <protection locked="0"/>
    </xf>
    <xf numFmtId="170" fontId="25" fillId="18" borderId="11" xfId="0" applyNumberFormat="1" applyFont="1" applyFill="1" applyBorder="1" applyAlignment="1" applyProtection="1">
      <alignment horizontal="center" vertical="center" wrapText="1"/>
      <protection/>
    </xf>
    <xf numFmtId="170" fontId="25" fillId="18" borderId="12" xfId="0" applyNumberFormat="1" applyFont="1" applyFill="1" applyBorder="1" applyAlignment="1" applyProtection="1">
      <alignment horizontal="center" vertical="center" wrapText="1"/>
      <protection/>
    </xf>
    <xf numFmtId="0" fontId="25" fillId="18" borderId="12" xfId="0" applyFont="1" applyFill="1" applyBorder="1" applyAlignment="1" applyProtection="1">
      <alignment/>
      <protection/>
    </xf>
    <xf numFmtId="0" fontId="25" fillId="18" borderId="13" xfId="0" applyFont="1" applyFill="1" applyBorder="1" applyAlignment="1" applyProtection="1">
      <alignment/>
      <protection/>
    </xf>
    <xf numFmtId="170" fontId="25" fillId="18" borderId="14" xfId="0" applyNumberFormat="1" applyFont="1" applyFill="1" applyBorder="1" applyAlignment="1" applyProtection="1">
      <alignment horizontal="center" vertical="center" wrapText="1"/>
      <protection/>
    </xf>
    <xf numFmtId="170" fontId="25" fillId="18" borderId="0" xfId="0" applyNumberFormat="1" applyFont="1" applyFill="1" applyBorder="1" applyAlignment="1" applyProtection="1">
      <alignment horizontal="center" vertical="center" wrapText="1"/>
      <protection/>
    </xf>
    <xf numFmtId="0" fontId="25" fillId="18" borderId="0" xfId="0" applyFont="1" applyFill="1" applyBorder="1" applyAlignment="1" applyProtection="1">
      <alignment/>
      <protection/>
    </xf>
    <xf numFmtId="0" fontId="25" fillId="18" borderId="15" xfId="0" applyFont="1" applyFill="1" applyBorder="1" applyAlignment="1" applyProtection="1">
      <alignment/>
      <protection/>
    </xf>
    <xf numFmtId="0" fontId="25" fillId="18" borderId="16" xfId="0" applyFont="1" applyFill="1" applyBorder="1" applyAlignment="1" applyProtection="1">
      <alignment/>
      <protection/>
    </xf>
    <xf numFmtId="0" fontId="25" fillId="18" borderId="17" xfId="0" applyFont="1" applyFill="1" applyBorder="1" applyAlignment="1" applyProtection="1">
      <alignment/>
      <protection/>
    </xf>
    <xf numFmtId="0" fontId="25" fillId="18" borderId="18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32" fillId="0" borderId="11" xfId="0" applyFont="1" applyBorder="1" applyAlignment="1" applyProtection="1">
      <alignment horizontal="center" vertical="center" wrapText="1"/>
      <protection/>
    </xf>
    <xf numFmtId="0" fontId="32" fillId="0" borderId="12" xfId="0" applyFont="1" applyBorder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15" xfId="0" applyFont="1" applyBorder="1" applyAlignment="1" applyProtection="1">
      <alignment horizontal="center" vertical="center" wrapText="1"/>
      <protection/>
    </xf>
    <xf numFmtId="0" fontId="32" fillId="0" borderId="16" xfId="0" applyFont="1" applyBorder="1" applyAlignment="1" applyProtection="1">
      <alignment horizontal="center" vertical="center" wrapText="1"/>
      <protection/>
    </xf>
    <xf numFmtId="0" fontId="32" fillId="0" borderId="17" xfId="0" applyFont="1" applyBorder="1" applyAlignment="1" applyProtection="1">
      <alignment horizontal="center" vertical="center" wrapText="1"/>
      <protection/>
    </xf>
    <xf numFmtId="0" fontId="32" fillId="0" borderId="18" xfId="0" applyFont="1" applyBorder="1" applyAlignment="1" applyProtection="1">
      <alignment horizontal="center" vertical="center" wrapText="1"/>
      <protection/>
    </xf>
    <xf numFmtId="49" fontId="27" fillId="0" borderId="11" xfId="0" applyNumberFormat="1" applyFont="1" applyBorder="1" applyAlignment="1" applyProtection="1">
      <alignment horizontal="center" vertical="center" wrapText="1"/>
      <protection/>
    </xf>
    <xf numFmtId="49" fontId="27" fillId="0" borderId="12" xfId="0" applyNumberFormat="1" applyFont="1" applyBorder="1" applyAlignment="1" applyProtection="1">
      <alignment horizontal="center" vertical="center" wrapText="1"/>
      <protection/>
    </xf>
    <xf numFmtId="49" fontId="27" fillId="0" borderId="13" xfId="0" applyNumberFormat="1" applyFont="1" applyBorder="1" applyAlignment="1" applyProtection="1">
      <alignment horizontal="center" vertical="center" wrapText="1"/>
      <protection/>
    </xf>
    <xf numFmtId="49" fontId="27" fillId="0" borderId="14" xfId="0" applyNumberFormat="1" applyFont="1" applyBorder="1" applyAlignment="1" applyProtection="1">
      <alignment horizontal="center" vertical="center" wrapText="1"/>
      <protection/>
    </xf>
    <xf numFmtId="49" fontId="27" fillId="0" borderId="0" xfId="0" applyNumberFormat="1" applyFont="1" applyBorder="1" applyAlignment="1" applyProtection="1">
      <alignment horizontal="center" vertical="center" wrapText="1"/>
      <protection/>
    </xf>
    <xf numFmtId="49" fontId="27" fillId="0" borderId="15" xfId="0" applyNumberFormat="1" applyFont="1" applyBorder="1" applyAlignment="1" applyProtection="1">
      <alignment horizontal="center" vertical="center" wrapText="1"/>
      <protection/>
    </xf>
    <xf numFmtId="49" fontId="27" fillId="0" borderId="16" xfId="0" applyNumberFormat="1" applyFont="1" applyBorder="1" applyAlignment="1" applyProtection="1">
      <alignment horizontal="center" vertical="center" wrapText="1"/>
      <protection/>
    </xf>
    <xf numFmtId="49" fontId="27" fillId="0" borderId="17" xfId="0" applyNumberFormat="1" applyFont="1" applyBorder="1" applyAlignment="1" applyProtection="1">
      <alignment horizontal="center" vertical="center" wrapText="1"/>
      <protection/>
    </xf>
    <xf numFmtId="49" fontId="27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9" fillId="35" borderId="0" xfId="0" applyFont="1" applyFill="1" applyAlignment="1" applyProtection="1">
      <alignment horizontal="center" vertical="center"/>
      <protection/>
    </xf>
    <xf numFmtId="49" fontId="36" fillId="0" borderId="11" xfId="0" applyNumberFormat="1" applyFont="1" applyBorder="1" applyAlignment="1" applyProtection="1">
      <alignment horizontal="center" vertical="center" wrapText="1"/>
      <protection/>
    </xf>
    <xf numFmtId="49" fontId="36" fillId="0" borderId="12" xfId="0" applyNumberFormat="1" applyFont="1" applyBorder="1" applyAlignment="1" applyProtection="1">
      <alignment horizontal="center" vertical="center" wrapText="1"/>
      <protection/>
    </xf>
    <xf numFmtId="49" fontId="36" fillId="0" borderId="13" xfId="0" applyNumberFormat="1" applyFont="1" applyBorder="1" applyAlignment="1" applyProtection="1">
      <alignment horizontal="center" vertical="center" wrapText="1"/>
      <protection/>
    </xf>
    <xf numFmtId="49" fontId="36" fillId="0" borderId="14" xfId="0" applyNumberFormat="1" applyFont="1" applyBorder="1" applyAlignment="1" applyProtection="1">
      <alignment horizontal="center" vertical="center" wrapText="1"/>
      <protection/>
    </xf>
    <xf numFmtId="49" fontId="36" fillId="0" borderId="0" xfId="0" applyNumberFormat="1" applyFont="1" applyBorder="1" applyAlignment="1" applyProtection="1">
      <alignment horizontal="center" vertical="center" wrapText="1"/>
      <protection/>
    </xf>
    <xf numFmtId="49" fontId="36" fillId="0" borderId="15" xfId="0" applyNumberFormat="1" applyFont="1" applyBorder="1" applyAlignment="1" applyProtection="1">
      <alignment horizontal="center" vertical="center" wrapText="1"/>
      <protection/>
    </xf>
    <xf numFmtId="49" fontId="36" fillId="0" borderId="16" xfId="0" applyNumberFormat="1" applyFont="1" applyBorder="1" applyAlignment="1" applyProtection="1">
      <alignment horizontal="center" vertical="center" wrapText="1"/>
      <protection/>
    </xf>
    <xf numFmtId="49" fontId="36" fillId="0" borderId="17" xfId="0" applyNumberFormat="1" applyFont="1" applyBorder="1" applyAlignment="1" applyProtection="1">
      <alignment horizontal="center" vertical="center" wrapText="1"/>
      <protection/>
    </xf>
    <xf numFmtId="49" fontId="36" fillId="0" borderId="18" xfId="0" applyNumberFormat="1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0" fontId="4" fillId="38" borderId="11" xfId="0" applyFont="1" applyFill="1" applyBorder="1" applyAlignment="1" applyProtection="1">
      <alignment horizontal="center" vertical="center" wrapText="1"/>
      <protection locked="0"/>
    </xf>
    <xf numFmtId="0" fontId="4" fillId="38" borderId="12" xfId="0" applyFont="1" applyFill="1" applyBorder="1" applyAlignment="1" applyProtection="1">
      <alignment horizontal="center" vertical="center" wrapText="1"/>
      <protection locked="0"/>
    </xf>
    <xf numFmtId="0" fontId="4" fillId="38" borderId="13" xfId="0" applyFont="1" applyFill="1" applyBorder="1" applyAlignment="1" applyProtection="1">
      <alignment horizontal="center" vertical="center" wrapText="1"/>
      <protection locked="0"/>
    </xf>
    <xf numFmtId="0" fontId="4" fillId="38" borderId="14" xfId="0" applyFont="1" applyFill="1" applyBorder="1" applyAlignment="1" applyProtection="1">
      <alignment horizontal="center" vertical="center" wrapText="1"/>
      <protection locked="0"/>
    </xf>
    <xf numFmtId="0" fontId="4" fillId="38" borderId="0" xfId="0" applyFont="1" applyFill="1" applyBorder="1" applyAlignment="1" applyProtection="1">
      <alignment horizontal="center" vertical="center" wrapText="1"/>
      <protection locked="0"/>
    </xf>
    <xf numFmtId="0" fontId="4" fillId="38" borderId="15" xfId="0" applyFont="1" applyFill="1" applyBorder="1" applyAlignment="1" applyProtection="1">
      <alignment horizontal="center" vertical="center" wrapText="1"/>
      <protection locked="0"/>
    </xf>
    <xf numFmtId="0" fontId="4" fillId="38" borderId="16" xfId="0" applyFont="1" applyFill="1" applyBorder="1" applyAlignment="1" applyProtection="1">
      <alignment horizontal="center" vertical="center" wrapText="1"/>
      <protection locked="0"/>
    </xf>
    <xf numFmtId="0" fontId="4" fillId="38" borderId="17" xfId="0" applyFont="1" applyFill="1" applyBorder="1" applyAlignment="1" applyProtection="1">
      <alignment horizontal="center" vertical="center" wrapText="1"/>
      <protection locked="0"/>
    </xf>
    <xf numFmtId="0" fontId="4" fillId="38" borderId="1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44" fillId="34" borderId="11" xfId="0" applyNumberFormat="1" applyFont="1" applyFill="1" applyBorder="1" applyAlignment="1" applyProtection="1">
      <alignment horizontal="left" vertical="top" wrapText="1"/>
      <protection/>
    </xf>
    <xf numFmtId="0" fontId="44" fillId="34" borderId="12" xfId="0" applyNumberFormat="1" applyFont="1" applyFill="1" applyBorder="1" applyAlignment="1" applyProtection="1">
      <alignment horizontal="left" vertical="top" wrapText="1"/>
      <protection/>
    </xf>
    <xf numFmtId="0" fontId="44" fillId="34" borderId="13" xfId="0" applyNumberFormat="1" applyFont="1" applyFill="1" applyBorder="1" applyAlignment="1" applyProtection="1">
      <alignment horizontal="left" vertical="top" wrapText="1"/>
      <protection/>
    </xf>
    <xf numFmtId="0" fontId="44" fillId="34" borderId="14" xfId="0" applyNumberFormat="1" applyFont="1" applyFill="1" applyBorder="1" applyAlignment="1" applyProtection="1">
      <alignment horizontal="left" vertical="top" wrapText="1"/>
      <protection/>
    </xf>
    <xf numFmtId="0" fontId="44" fillId="34" borderId="0" xfId="0" applyNumberFormat="1" applyFont="1" applyFill="1" applyBorder="1" applyAlignment="1" applyProtection="1">
      <alignment horizontal="left" vertical="top" wrapText="1"/>
      <protection/>
    </xf>
    <xf numFmtId="0" fontId="44" fillId="34" borderId="15" xfId="0" applyNumberFormat="1" applyFont="1" applyFill="1" applyBorder="1" applyAlignment="1" applyProtection="1">
      <alignment horizontal="left" vertical="top" wrapText="1"/>
      <protection/>
    </xf>
    <xf numFmtId="0" fontId="44" fillId="34" borderId="16" xfId="0" applyNumberFormat="1" applyFont="1" applyFill="1" applyBorder="1" applyAlignment="1" applyProtection="1">
      <alignment horizontal="left" vertical="top" wrapText="1"/>
      <protection/>
    </xf>
    <xf numFmtId="0" fontId="44" fillId="34" borderId="17" xfId="0" applyNumberFormat="1" applyFont="1" applyFill="1" applyBorder="1" applyAlignment="1" applyProtection="1">
      <alignment horizontal="left" vertical="top" wrapText="1"/>
      <protection/>
    </xf>
    <xf numFmtId="0" fontId="44" fillId="34" borderId="18" xfId="0" applyNumberFormat="1" applyFont="1" applyFill="1" applyBorder="1" applyAlignment="1" applyProtection="1">
      <alignment horizontal="left" vertical="top" wrapText="1"/>
      <protection/>
    </xf>
    <xf numFmtId="170" fontId="5" fillId="0" borderId="31" xfId="0" applyNumberFormat="1" applyFont="1" applyBorder="1" applyAlignment="1" applyProtection="1">
      <alignment horizontal="center" vertical="center"/>
      <protection/>
    </xf>
    <xf numFmtId="170" fontId="5" fillId="0" borderId="32" xfId="0" applyNumberFormat="1" applyFont="1" applyBorder="1" applyAlignment="1" applyProtection="1">
      <alignment horizontal="center" vertical="center"/>
      <protection/>
    </xf>
    <xf numFmtId="1" fontId="12" fillId="38" borderId="33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4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5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34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35" xfId="0" applyNumberFormat="1" applyFont="1" applyFill="1" applyBorder="1" applyAlignment="1" applyProtection="1">
      <alignment horizontal="center" vertical="center" shrinkToFit="1"/>
      <protection locked="0"/>
    </xf>
    <xf numFmtId="176" fontId="21" fillId="18" borderId="10" xfId="0" applyNumberFormat="1" applyFont="1" applyFill="1" applyBorder="1" applyAlignment="1" applyProtection="1">
      <alignment horizontal="right" vertical="center" wrapText="1"/>
      <protection/>
    </xf>
    <xf numFmtId="170" fontId="5" fillId="0" borderId="36" xfId="0" applyNumberFormat="1" applyFont="1" applyBorder="1" applyAlignment="1" applyProtection="1">
      <alignment horizontal="center" vertical="center"/>
      <protection/>
    </xf>
    <xf numFmtId="170" fontId="5" fillId="0" borderId="37" xfId="0" applyNumberFormat="1" applyFont="1" applyBorder="1" applyAlignment="1" applyProtection="1">
      <alignment horizontal="center" vertical="center"/>
      <protection/>
    </xf>
    <xf numFmtId="1" fontId="12" fillId="38" borderId="38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40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36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40" xfId="0" applyNumberFormat="1" applyFont="1" applyFill="1" applyBorder="1" applyAlignment="1" applyProtection="1">
      <alignment horizontal="center" vertical="center" shrinkToFit="1"/>
      <protection locked="0"/>
    </xf>
    <xf numFmtId="170" fontId="5" fillId="0" borderId="41" xfId="0" applyNumberFormat="1" applyFont="1" applyBorder="1" applyAlignment="1" applyProtection="1">
      <alignment horizontal="center" vertical="center"/>
      <protection/>
    </xf>
    <xf numFmtId="170" fontId="5" fillId="0" borderId="42" xfId="0" applyNumberFormat="1" applyFont="1" applyBorder="1" applyAlignment="1" applyProtection="1">
      <alignment horizontal="center" vertical="center"/>
      <protection/>
    </xf>
    <xf numFmtId="1" fontId="12" fillId="38" borderId="43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44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45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41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44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45" xfId="0" applyNumberFormat="1" applyFont="1" applyFill="1" applyBorder="1" applyAlignment="1" applyProtection="1">
      <alignment horizontal="center" vertical="center" shrinkToFit="1"/>
      <protection locked="0"/>
    </xf>
    <xf numFmtId="176" fontId="12" fillId="18" borderId="10" xfId="0" applyNumberFormat="1" applyFont="1" applyFill="1" applyBorder="1" applyAlignment="1" applyProtection="1">
      <alignment horizontal="right" vertical="center" shrinkToFit="1"/>
      <protection/>
    </xf>
    <xf numFmtId="49" fontId="32" fillId="34" borderId="12" xfId="0" applyNumberFormat="1" applyFont="1" applyFill="1" applyBorder="1" applyAlignment="1" applyProtection="1">
      <alignment horizontal="right" vertical="center" wrapText="1"/>
      <protection/>
    </xf>
    <xf numFmtId="49" fontId="32" fillId="34" borderId="13" xfId="0" applyNumberFormat="1" applyFont="1" applyFill="1" applyBorder="1" applyAlignment="1" applyProtection="1">
      <alignment horizontal="right" vertical="center" wrapText="1"/>
      <protection/>
    </xf>
    <xf numFmtId="49" fontId="32" fillId="34" borderId="0" xfId="0" applyNumberFormat="1" applyFont="1" applyFill="1" applyBorder="1" applyAlignment="1" applyProtection="1">
      <alignment horizontal="right" vertical="center" wrapText="1"/>
      <protection/>
    </xf>
    <xf numFmtId="49" fontId="32" fillId="34" borderId="15" xfId="0" applyNumberFormat="1" applyFont="1" applyFill="1" applyBorder="1" applyAlignment="1" applyProtection="1">
      <alignment horizontal="right" vertical="center" wrapText="1"/>
      <protection/>
    </xf>
    <xf numFmtId="49" fontId="32" fillId="34" borderId="17" xfId="0" applyNumberFormat="1" applyFont="1" applyFill="1" applyBorder="1" applyAlignment="1" applyProtection="1">
      <alignment horizontal="right" vertical="center" wrapText="1"/>
      <protection/>
    </xf>
    <xf numFmtId="49" fontId="32" fillId="34" borderId="18" xfId="0" applyNumberFormat="1" applyFont="1" applyFill="1" applyBorder="1" applyAlignment="1" applyProtection="1">
      <alignment horizontal="right" vertical="center" wrapText="1"/>
      <protection/>
    </xf>
    <xf numFmtId="0" fontId="14" fillId="34" borderId="0" xfId="0" applyFont="1" applyFill="1" applyBorder="1" applyAlignment="1" applyProtection="1">
      <alignment horizontal="left"/>
      <protection/>
    </xf>
    <xf numFmtId="0" fontId="4" fillId="38" borderId="11" xfId="0" applyFont="1" applyFill="1" applyBorder="1" applyAlignment="1" applyProtection="1">
      <alignment horizontal="center" vertical="center"/>
      <protection locked="0"/>
    </xf>
    <xf numFmtId="0" fontId="4" fillId="38" borderId="12" xfId="0" applyFont="1" applyFill="1" applyBorder="1" applyAlignment="1" applyProtection="1">
      <alignment horizontal="center" vertical="center"/>
      <protection locked="0"/>
    </xf>
    <xf numFmtId="0" fontId="4" fillId="38" borderId="13" xfId="0" applyFont="1" applyFill="1" applyBorder="1" applyAlignment="1" applyProtection="1">
      <alignment horizontal="center" vertical="center"/>
      <protection locked="0"/>
    </xf>
    <xf numFmtId="0" fontId="4" fillId="38" borderId="14" xfId="0" applyFont="1" applyFill="1" applyBorder="1" applyAlignment="1" applyProtection="1">
      <alignment horizontal="center" vertical="center"/>
      <protection locked="0"/>
    </xf>
    <xf numFmtId="0" fontId="4" fillId="38" borderId="0" xfId="0" applyFont="1" applyFill="1" applyBorder="1" applyAlignment="1" applyProtection="1">
      <alignment horizontal="center" vertical="center"/>
      <protection locked="0"/>
    </xf>
    <xf numFmtId="0" fontId="4" fillId="38" borderId="15" xfId="0" applyFont="1" applyFill="1" applyBorder="1" applyAlignment="1" applyProtection="1">
      <alignment horizontal="center" vertical="center"/>
      <protection locked="0"/>
    </xf>
    <xf numFmtId="0" fontId="4" fillId="38" borderId="16" xfId="0" applyFont="1" applyFill="1" applyBorder="1" applyAlignment="1" applyProtection="1">
      <alignment horizontal="center" vertical="center"/>
      <protection locked="0"/>
    </xf>
    <xf numFmtId="0" fontId="4" fillId="38" borderId="17" xfId="0" applyFont="1" applyFill="1" applyBorder="1" applyAlignment="1" applyProtection="1">
      <alignment horizontal="center" vertical="center"/>
      <protection locked="0"/>
    </xf>
    <xf numFmtId="0" fontId="4" fillId="38" borderId="18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horizontal="right" vertical="center"/>
      <protection/>
    </xf>
    <xf numFmtId="0" fontId="14" fillId="0" borderId="17" xfId="0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right" vertical="center"/>
      <protection/>
    </xf>
    <xf numFmtId="0" fontId="14" fillId="38" borderId="11" xfId="0" applyFont="1" applyFill="1" applyBorder="1" applyAlignment="1" applyProtection="1">
      <alignment horizontal="left" vertical="top"/>
      <protection locked="0"/>
    </xf>
    <xf numFmtId="0" fontId="14" fillId="38" borderId="12" xfId="0" applyFont="1" applyFill="1" applyBorder="1" applyAlignment="1" applyProtection="1">
      <alignment horizontal="left" vertical="top"/>
      <protection locked="0"/>
    </xf>
    <xf numFmtId="0" fontId="14" fillId="38" borderId="13" xfId="0" applyFont="1" applyFill="1" applyBorder="1" applyAlignment="1" applyProtection="1">
      <alignment horizontal="left" vertical="top"/>
      <protection locked="0"/>
    </xf>
    <xf numFmtId="0" fontId="14" fillId="38" borderId="14" xfId="0" applyFont="1" applyFill="1" applyBorder="1" applyAlignment="1" applyProtection="1">
      <alignment horizontal="left" vertical="top"/>
      <protection locked="0"/>
    </xf>
    <xf numFmtId="0" fontId="14" fillId="38" borderId="0" xfId="0" applyFont="1" applyFill="1" applyBorder="1" applyAlignment="1" applyProtection="1">
      <alignment horizontal="left" vertical="top"/>
      <protection locked="0"/>
    </xf>
    <xf numFmtId="0" fontId="14" fillId="38" borderId="15" xfId="0" applyFont="1" applyFill="1" applyBorder="1" applyAlignment="1" applyProtection="1">
      <alignment horizontal="left" vertical="top"/>
      <protection locked="0"/>
    </xf>
    <xf numFmtId="0" fontId="14" fillId="38" borderId="16" xfId="0" applyFont="1" applyFill="1" applyBorder="1" applyAlignment="1" applyProtection="1">
      <alignment horizontal="left" vertical="top"/>
      <protection locked="0"/>
    </xf>
    <xf numFmtId="0" fontId="14" fillId="38" borderId="17" xfId="0" applyFont="1" applyFill="1" applyBorder="1" applyAlignment="1" applyProtection="1">
      <alignment horizontal="left" vertical="top"/>
      <protection locked="0"/>
    </xf>
    <xf numFmtId="0" fontId="14" fillId="38" borderId="18" xfId="0" applyFont="1" applyFill="1" applyBorder="1" applyAlignment="1" applyProtection="1">
      <alignment horizontal="left" vertical="top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176" fontId="25" fillId="33" borderId="20" xfId="0" applyNumberFormat="1" applyFont="1" applyFill="1" applyBorder="1" applyAlignment="1" applyProtection="1">
      <alignment horizontal="center" vertical="center" wrapText="1"/>
      <protection locked="0"/>
    </xf>
    <xf numFmtId="176" fontId="25" fillId="33" borderId="21" xfId="0" applyNumberFormat="1" applyFont="1" applyFill="1" applyBorder="1" applyAlignment="1" applyProtection="1">
      <alignment horizontal="center" vertical="center" wrapText="1"/>
      <protection locked="0"/>
    </xf>
    <xf numFmtId="176" fontId="25" fillId="33" borderId="22" xfId="0" applyNumberFormat="1" applyFont="1" applyFill="1" applyBorder="1" applyAlignment="1" applyProtection="1">
      <alignment horizontal="center" vertical="center" wrapText="1"/>
      <protection locked="0"/>
    </xf>
    <xf numFmtId="9" fontId="21" fillId="14" borderId="10" xfId="51" applyFont="1" applyFill="1" applyBorder="1" applyAlignment="1" applyProtection="1">
      <alignment horizontal="center" vertical="center" wrapText="1"/>
      <protection/>
    </xf>
    <xf numFmtId="49" fontId="26" fillId="0" borderId="24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23" xfId="0" applyNumberFormat="1" applyFont="1" applyFill="1" applyBorder="1" applyAlignment="1" applyProtection="1">
      <alignment horizontal="center" vertical="center"/>
      <protection/>
    </xf>
    <xf numFmtId="176" fontId="54" fillId="18" borderId="10" xfId="0" applyNumberFormat="1" applyFont="1" applyFill="1" applyBorder="1" applyAlignment="1" applyProtection="1">
      <alignment horizontal="right" vertical="center" wrapText="1"/>
      <protection/>
    </xf>
    <xf numFmtId="0" fontId="54" fillId="18" borderId="10" xfId="0" applyNumberFormat="1" applyFont="1" applyFill="1" applyBorder="1" applyAlignment="1" applyProtection="1">
      <alignment horizontal="right" vertical="center" wrapText="1"/>
      <protection/>
    </xf>
    <xf numFmtId="9" fontId="27" fillId="38" borderId="10" xfId="51" applyFont="1" applyFill="1" applyBorder="1" applyAlignment="1" applyProtection="1">
      <alignment horizontal="center" vertical="center" wrapText="1"/>
      <protection locked="0"/>
    </xf>
    <xf numFmtId="0" fontId="12" fillId="14" borderId="10" xfId="0" applyNumberFormat="1" applyFont="1" applyFill="1" applyBorder="1" applyAlignment="1" applyProtection="1">
      <alignment horizontal="center" vertical="center" wrapText="1"/>
      <protection/>
    </xf>
    <xf numFmtId="176" fontId="27" fillId="14" borderId="11" xfId="51" applyNumberFormat="1" applyFont="1" applyFill="1" applyBorder="1" applyAlignment="1" applyProtection="1">
      <alignment horizontal="right" vertical="center" wrapText="1"/>
      <protection/>
    </xf>
    <xf numFmtId="176" fontId="27" fillId="14" borderId="12" xfId="51" applyNumberFormat="1" applyFont="1" applyFill="1" applyBorder="1" applyAlignment="1" applyProtection="1">
      <alignment horizontal="right" vertical="center" wrapText="1"/>
      <protection/>
    </xf>
    <xf numFmtId="176" fontId="27" fillId="14" borderId="13" xfId="51" applyNumberFormat="1" applyFont="1" applyFill="1" applyBorder="1" applyAlignment="1" applyProtection="1">
      <alignment horizontal="right" vertical="center" wrapText="1"/>
      <protection/>
    </xf>
    <xf numFmtId="176" fontId="27" fillId="14" borderId="14" xfId="51" applyNumberFormat="1" applyFont="1" applyFill="1" applyBorder="1" applyAlignment="1" applyProtection="1">
      <alignment horizontal="right" vertical="center" wrapText="1"/>
      <protection/>
    </xf>
    <xf numFmtId="176" fontId="27" fillId="14" borderId="0" xfId="51" applyNumberFormat="1" applyFont="1" applyFill="1" applyBorder="1" applyAlignment="1" applyProtection="1">
      <alignment horizontal="right" vertical="center" wrapText="1"/>
      <protection/>
    </xf>
    <xf numFmtId="176" fontId="27" fillId="14" borderId="15" xfId="51" applyNumberFormat="1" applyFont="1" applyFill="1" applyBorder="1" applyAlignment="1" applyProtection="1">
      <alignment horizontal="right" vertical="center" wrapText="1"/>
      <protection/>
    </xf>
    <xf numFmtId="176" fontId="27" fillId="14" borderId="16" xfId="51" applyNumberFormat="1" applyFont="1" applyFill="1" applyBorder="1" applyAlignment="1" applyProtection="1">
      <alignment horizontal="right" vertical="center" wrapText="1"/>
      <protection/>
    </xf>
    <xf numFmtId="176" fontId="27" fillId="14" borderId="17" xfId="51" applyNumberFormat="1" applyFont="1" applyFill="1" applyBorder="1" applyAlignment="1" applyProtection="1">
      <alignment horizontal="right" vertical="center" wrapText="1"/>
      <protection/>
    </xf>
    <xf numFmtId="176" fontId="27" fillId="14" borderId="18" xfId="51" applyNumberFormat="1" applyFont="1" applyFill="1" applyBorder="1" applyAlignment="1" applyProtection="1">
      <alignment horizontal="right" vertical="center" wrapText="1"/>
      <protection/>
    </xf>
    <xf numFmtId="49" fontId="12" fillId="1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/>
      <protection/>
    </xf>
    <xf numFmtId="0" fontId="27" fillId="38" borderId="11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13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14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15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16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17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18" xfId="0" applyNumberFormat="1" applyFont="1" applyFill="1" applyBorder="1" applyAlignment="1" applyProtection="1">
      <alignment horizontal="left" vertical="center" wrapText="1"/>
      <protection locked="0"/>
    </xf>
    <xf numFmtId="0" fontId="32" fillId="34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10" xfId="0" applyFont="1" applyBorder="1" applyAlignment="1" applyProtection="1">
      <alignment horizontal="left" vertical="center"/>
      <protection/>
    </xf>
    <xf numFmtId="0" fontId="32" fillId="34" borderId="11" xfId="0" applyNumberFormat="1" applyFont="1" applyFill="1" applyBorder="1" applyAlignment="1" applyProtection="1">
      <alignment horizontal="left" vertical="center" wrapText="1"/>
      <protection/>
    </xf>
    <xf numFmtId="0" fontId="32" fillId="34" borderId="12" xfId="0" applyNumberFormat="1" applyFont="1" applyFill="1" applyBorder="1" applyAlignment="1" applyProtection="1">
      <alignment horizontal="left" vertical="center" wrapText="1"/>
      <protection/>
    </xf>
    <xf numFmtId="0" fontId="32" fillId="34" borderId="13" xfId="0" applyNumberFormat="1" applyFont="1" applyFill="1" applyBorder="1" applyAlignment="1" applyProtection="1">
      <alignment horizontal="left" vertical="center" wrapText="1"/>
      <protection/>
    </xf>
    <xf numFmtId="0" fontId="32" fillId="34" borderId="14" xfId="0" applyNumberFormat="1" applyFont="1" applyFill="1" applyBorder="1" applyAlignment="1" applyProtection="1">
      <alignment horizontal="left" vertical="center" wrapText="1"/>
      <protection/>
    </xf>
    <xf numFmtId="0" fontId="32" fillId="34" borderId="0" xfId="0" applyNumberFormat="1" applyFont="1" applyFill="1" applyBorder="1" applyAlignment="1" applyProtection="1">
      <alignment horizontal="left" vertical="center" wrapText="1"/>
      <protection/>
    </xf>
    <xf numFmtId="0" fontId="32" fillId="34" borderId="15" xfId="0" applyNumberFormat="1" applyFont="1" applyFill="1" applyBorder="1" applyAlignment="1" applyProtection="1">
      <alignment horizontal="left" vertical="center" wrapText="1"/>
      <protection/>
    </xf>
    <xf numFmtId="0" fontId="32" fillId="34" borderId="16" xfId="0" applyNumberFormat="1" applyFont="1" applyFill="1" applyBorder="1" applyAlignment="1" applyProtection="1">
      <alignment horizontal="left" vertical="center" wrapText="1"/>
      <protection/>
    </xf>
    <xf numFmtId="0" fontId="32" fillId="34" borderId="17" xfId="0" applyNumberFormat="1" applyFont="1" applyFill="1" applyBorder="1" applyAlignment="1" applyProtection="1">
      <alignment horizontal="left" vertical="center" wrapText="1"/>
      <protection/>
    </xf>
    <xf numFmtId="0" fontId="32" fillId="34" borderId="18" xfId="0" applyNumberFormat="1" applyFont="1" applyFill="1" applyBorder="1" applyAlignment="1" applyProtection="1">
      <alignment horizontal="left" vertical="center" wrapText="1"/>
      <protection/>
    </xf>
    <xf numFmtId="0" fontId="45" fillId="14" borderId="11" xfId="0" applyNumberFormat="1" applyFont="1" applyFill="1" applyBorder="1" applyAlignment="1" applyProtection="1">
      <alignment horizontal="left" vertical="top" wrapText="1"/>
      <protection/>
    </xf>
    <xf numFmtId="0" fontId="45" fillId="14" borderId="12" xfId="0" applyNumberFormat="1" applyFont="1" applyFill="1" applyBorder="1" applyAlignment="1" applyProtection="1">
      <alignment horizontal="left" vertical="top" wrapText="1"/>
      <protection/>
    </xf>
    <xf numFmtId="0" fontId="45" fillId="14" borderId="13" xfId="0" applyNumberFormat="1" applyFont="1" applyFill="1" applyBorder="1" applyAlignment="1" applyProtection="1">
      <alignment horizontal="left" vertical="top" wrapText="1"/>
      <protection/>
    </xf>
    <xf numFmtId="0" fontId="45" fillId="14" borderId="14" xfId="0" applyNumberFormat="1" applyFont="1" applyFill="1" applyBorder="1" applyAlignment="1" applyProtection="1">
      <alignment horizontal="left" vertical="top" wrapText="1"/>
      <protection/>
    </xf>
    <xf numFmtId="0" fontId="45" fillId="14" borderId="0" xfId="0" applyNumberFormat="1" applyFont="1" applyFill="1" applyBorder="1" applyAlignment="1" applyProtection="1">
      <alignment horizontal="left" vertical="top" wrapText="1"/>
      <protection/>
    </xf>
    <xf numFmtId="0" fontId="45" fillId="14" borderId="15" xfId="0" applyNumberFormat="1" applyFont="1" applyFill="1" applyBorder="1" applyAlignment="1" applyProtection="1">
      <alignment horizontal="left" vertical="top" wrapText="1"/>
      <protection/>
    </xf>
    <xf numFmtId="0" fontId="45" fillId="14" borderId="16" xfId="0" applyNumberFormat="1" applyFont="1" applyFill="1" applyBorder="1" applyAlignment="1" applyProtection="1">
      <alignment horizontal="left" vertical="top" wrapText="1"/>
      <protection/>
    </xf>
    <xf numFmtId="0" fontId="45" fillId="14" borderId="17" xfId="0" applyNumberFormat="1" applyFont="1" applyFill="1" applyBorder="1" applyAlignment="1" applyProtection="1">
      <alignment horizontal="left" vertical="top" wrapText="1"/>
      <protection/>
    </xf>
    <xf numFmtId="0" fontId="45" fillId="14" borderId="18" xfId="0" applyNumberFormat="1" applyFont="1" applyFill="1" applyBorder="1" applyAlignment="1" applyProtection="1">
      <alignment horizontal="left" vertical="top" wrapText="1"/>
      <protection/>
    </xf>
    <xf numFmtId="176" fontId="7" fillId="14" borderId="10" xfId="0" applyNumberFormat="1" applyFont="1" applyFill="1" applyBorder="1" applyAlignment="1" applyProtection="1">
      <alignment horizontal="right" vertical="center"/>
      <protection/>
    </xf>
    <xf numFmtId="49" fontId="26" fillId="0" borderId="46" xfId="0" applyNumberFormat="1" applyFont="1" applyFill="1" applyBorder="1" applyAlignment="1" applyProtection="1">
      <alignment horizontal="center" vertical="center"/>
      <protection/>
    </xf>
    <xf numFmtId="49" fontId="26" fillId="0" borderId="47" xfId="0" applyNumberFormat="1" applyFont="1" applyFill="1" applyBorder="1" applyAlignment="1" applyProtection="1">
      <alignment horizontal="center" vertical="center"/>
      <protection/>
    </xf>
    <xf numFmtId="49" fontId="26" fillId="0" borderId="48" xfId="0" applyNumberFormat="1" applyFont="1" applyFill="1" applyBorder="1" applyAlignment="1" applyProtection="1">
      <alignment horizontal="center" vertical="center"/>
      <protection/>
    </xf>
    <xf numFmtId="2" fontId="27" fillId="34" borderId="10" xfId="51" applyNumberFormat="1" applyFont="1" applyFill="1" applyBorder="1" applyAlignment="1" applyProtection="1">
      <alignment horizontal="center" vertical="center" wrapText="1"/>
      <protection/>
    </xf>
    <xf numFmtId="176" fontId="54" fillId="14" borderId="10" xfId="0" applyNumberFormat="1" applyFont="1" applyFill="1" applyBorder="1" applyAlignment="1" applyProtection="1">
      <alignment horizontal="right" vertical="center" wrapText="1"/>
      <protection/>
    </xf>
    <xf numFmtId="0" fontId="54" fillId="14" borderId="10" xfId="0" applyNumberFormat="1" applyFont="1" applyFill="1" applyBorder="1" applyAlignment="1" applyProtection="1">
      <alignment horizontal="right" vertical="center" wrapText="1"/>
      <protection/>
    </xf>
    <xf numFmtId="49" fontId="36" fillId="34" borderId="11" xfId="0" applyNumberFormat="1" applyFont="1" applyFill="1" applyBorder="1" applyAlignment="1" applyProtection="1">
      <alignment horizontal="center" vertical="center" wrapText="1"/>
      <protection/>
    </xf>
    <xf numFmtId="49" fontId="36" fillId="34" borderId="12" xfId="0" applyNumberFormat="1" applyFont="1" applyFill="1" applyBorder="1" applyAlignment="1" applyProtection="1">
      <alignment horizontal="center" vertical="center" wrapText="1"/>
      <protection/>
    </xf>
    <xf numFmtId="49" fontId="36" fillId="34" borderId="14" xfId="0" applyNumberFormat="1" applyFont="1" applyFill="1" applyBorder="1" applyAlignment="1" applyProtection="1">
      <alignment horizontal="center" vertical="center" wrapText="1"/>
      <protection/>
    </xf>
    <xf numFmtId="49" fontId="36" fillId="34" borderId="0" xfId="0" applyNumberFormat="1" applyFont="1" applyFill="1" applyBorder="1" applyAlignment="1" applyProtection="1">
      <alignment horizontal="center" vertical="center" wrapText="1"/>
      <protection/>
    </xf>
    <xf numFmtId="49" fontId="36" fillId="34" borderId="16" xfId="0" applyNumberFormat="1" applyFont="1" applyFill="1" applyBorder="1" applyAlignment="1" applyProtection="1">
      <alignment horizontal="center" vertical="center" wrapText="1"/>
      <protection/>
    </xf>
    <xf numFmtId="49" fontId="3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11" xfId="0" applyNumberFormat="1" applyFont="1" applyFill="1" applyBorder="1" applyAlignment="1" applyProtection="1">
      <alignment horizontal="left" vertical="center" wrapText="1"/>
      <protection/>
    </xf>
    <xf numFmtId="0" fontId="27" fillId="34" borderId="12" xfId="0" applyNumberFormat="1" applyFont="1" applyFill="1" applyBorder="1" applyAlignment="1" applyProtection="1">
      <alignment horizontal="left" vertical="center" wrapText="1"/>
      <protection/>
    </xf>
    <xf numFmtId="0" fontId="27" fillId="34" borderId="13" xfId="0" applyNumberFormat="1" applyFont="1" applyFill="1" applyBorder="1" applyAlignment="1" applyProtection="1">
      <alignment horizontal="left" vertical="center" wrapText="1"/>
      <protection/>
    </xf>
    <xf numFmtId="0" fontId="27" fillId="34" borderId="14" xfId="0" applyNumberFormat="1" applyFont="1" applyFill="1" applyBorder="1" applyAlignment="1" applyProtection="1">
      <alignment horizontal="left" vertical="center" wrapText="1"/>
      <protection/>
    </xf>
    <xf numFmtId="0" fontId="27" fillId="34" borderId="0" xfId="0" applyNumberFormat="1" applyFont="1" applyFill="1" applyBorder="1" applyAlignment="1" applyProtection="1">
      <alignment horizontal="left" vertical="center" wrapText="1"/>
      <protection/>
    </xf>
    <xf numFmtId="0" fontId="27" fillId="34" borderId="15" xfId="0" applyNumberFormat="1" applyFont="1" applyFill="1" applyBorder="1" applyAlignment="1" applyProtection="1">
      <alignment horizontal="left" vertical="center" wrapText="1"/>
      <protection/>
    </xf>
    <xf numFmtId="0" fontId="27" fillId="34" borderId="16" xfId="0" applyNumberFormat="1" applyFont="1" applyFill="1" applyBorder="1" applyAlignment="1" applyProtection="1">
      <alignment horizontal="left" vertical="center" wrapText="1"/>
      <protection/>
    </xf>
    <xf numFmtId="0" fontId="27" fillId="34" borderId="17" xfId="0" applyNumberFormat="1" applyFont="1" applyFill="1" applyBorder="1" applyAlignment="1" applyProtection="1">
      <alignment horizontal="left" vertical="center" wrapText="1"/>
      <protection/>
    </xf>
    <xf numFmtId="0" fontId="27" fillId="34" borderId="18" xfId="0" applyNumberFormat="1" applyFont="1" applyFill="1" applyBorder="1" applyAlignment="1" applyProtection="1">
      <alignment horizontal="left" vertical="center" wrapText="1"/>
      <protection/>
    </xf>
    <xf numFmtId="0" fontId="21" fillId="34" borderId="11" xfId="0" applyNumberFormat="1" applyFont="1" applyFill="1" applyBorder="1" applyAlignment="1" applyProtection="1">
      <alignment horizontal="left" vertical="center" wrapText="1"/>
      <protection/>
    </xf>
    <xf numFmtId="0" fontId="21" fillId="34" borderId="12" xfId="0" applyNumberFormat="1" applyFont="1" applyFill="1" applyBorder="1" applyAlignment="1" applyProtection="1">
      <alignment horizontal="left" vertical="center" wrapText="1"/>
      <protection/>
    </xf>
    <xf numFmtId="0" fontId="21" fillId="34" borderId="13" xfId="0" applyNumberFormat="1" applyFont="1" applyFill="1" applyBorder="1" applyAlignment="1" applyProtection="1">
      <alignment horizontal="left" vertical="center" wrapText="1"/>
      <protection/>
    </xf>
    <xf numFmtId="0" fontId="21" fillId="34" borderId="14" xfId="0" applyNumberFormat="1" applyFont="1" applyFill="1" applyBorder="1" applyAlignment="1" applyProtection="1">
      <alignment horizontal="left" vertical="center" wrapText="1"/>
      <protection/>
    </xf>
    <xf numFmtId="0" fontId="21" fillId="34" borderId="0" xfId="0" applyNumberFormat="1" applyFont="1" applyFill="1" applyBorder="1" applyAlignment="1" applyProtection="1">
      <alignment horizontal="left" vertical="center" wrapText="1"/>
      <protection/>
    </xf>
    <xf numFmtId="0" fontId="21" fillId="34" borderId="15" xfId="0" applyNumberFormat="1" applyFont="1" applyFill="1" applyBorder="1" applyAlignment="1" applyProtection="1">
      <alignment horizontal="left" vertical="center" wrapText="1"/>
      <protection/>
    </xf>
    <xf numFmtId="0" fontId="21" fillId="34" borderId="16" xfId="0" applyNumberFormat="1" applyFont="1" applyFill="1" applyBorder="1" applyAlignment="1" applyProtection="1">
      <alignment horizontal="left" vertical="center" wrapText="1"/>
      <protection/>
    </xf>
    <xf numFmtId="0" fontId="21" fillId="34" borderId="17" xfId="0" applyNumberFormat="1" applyFont="1" applyFill="1" applyBorder="1" applyAlignment="1" applyProtection="1">
      <alignment horizontal="left" vertical="center" wrapText="1"/>
      <protection/>
    </xf>
    <xf numFmtId="0" fontId="21" fillId="34" borderId="18" xfId="0" applyNumberFormat="1" applyFont="1" applyFill="1" applyBorder="1" applyAlignment="1" applyProtection="1">
      <alignment horizontal="left" vertical="center" wrapText="1"/>
      <protection/>
    </xf>
    <xf numFmtId="49" fontId="36" fillId="34" borderId="13" xfId="0" applyNumberFormat="1" applyFont="1" applyFill="1" applyBorder="1" applyAlignment="1" applyProtection="1">
      <alignment horizontal="center" vertical="center" wrapText="1"/>
      <protection/>
    </xf>
    <xf numFmtId="49" fontId="36" fillId="34" borderId="15" xfId="0" applyNumberFormat="1" applyFont="1" applyFill="1" applyBorder="1" applyAlignment="1" applyProtection="1">
      <alignment horizontal="center" vertical="center" wrapText="1"/>
      <protection/>
    </xf>
    <xf numFmtId="49" fontId="36" fillId="34" borderId="18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Border="1" applyAlignment="1" applyProtection="1">
      <alignment horizontal="center" vertical="center"/>
      <protection/>
    </xf>
    <xf numFmtId="0" fontId="32" fillId="34" borderId="11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12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13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14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0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15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16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17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18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21" fillId="34" borderId="11" xfId="0" applyFont="1" applyFill="1" applyBorder="1" applyAlignment="1" applyProtection="1">
      <alignment horizontal="center" vertical="center"/>
      <protection/>
    </xf>
    <xf numFmtId="0" fontId="21" fillId="34" borderId="12" xfId="0" applyFont="1" applyFill="1" applyBorder="1" applyAlignment="1" applyProtection="1">
      <alignment horizontal="center" vertical="center"/>
      <protection/>
    </xf>
    <xf numFmtId="0" fontId="21" fillId="34" borderId="13" xfId="0" applyFont="1" applyFill="1" applyBorder="1" applyAlignment="1" applyProtection="1">
      <alignment horizontal="center" vertical="center"/>
      <protection/>
    </xf>
    <xf numFmtId="0" fontId="21" fillId="34" borderId="14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21" fillId="34" borderId="15" xfId="0" applyFont="1" applyFill="1" applyBorder="1" applyAlignment="1" applyProtection="1">
      <alignment horizontal="center" vertical="center"/>
      <protection/>
    </xf>
    <xf numFmtId="0" fontId="21" fillId="34" borderId="16" xfId="0" applyFont="1" applyFill="1" applyBorder="1" applyAlignment="1" applyProtection="1">
      <alignment horizontal="center" vertical="center"/>
      <protection/>
    </xf>
    <xf numFmtId="0" fontId="21" fillId="34" borderId="17" xfId="0" applyFont="1" applyFill="1" applyBorder="1" applyAlignment="1" applyProtection="1">
      <alignment horizontal="center" vertical="center"/>
      <protection/>
    </xf>
    <xf numFmtId="0" fontId="21" fillId="34" borderId="18" xfId="0" applyFont="1" applyFill="1" applyBorder="1" applyAlignment="1" applyProtection="1">
      <alignment horizontal="center" vertical="center"/>
      <protection/>
    </xf>
    <xf numFmtId="0" fontId="27" fillId="34" borderId="11" xfId="0" applyFont="1" applyFill="1" applyBorder="1" applyAlignment="1" applyProtection="1">
      <alignment horizontal="center" vertical="center" wrapText="1"/>
      <protection/>
    </xf>
    <xf numFmtId="0" fontId="27" fillId="34" borderId="12" xfId="0" applyFont="1" applyFill="1" applyBorder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 wrapText="1"/>
      <protection/>
    </xf>
    <xf numFmtId="0" fontId="27" fillId="34" borderId="14" xfId="0" applyFont="1" applyFill="1" applyBorder="1" applyAlignment="1" applyProtection="1">
      <alignment horizontal="center" vertical="center" wrapText="1"/>
      <protection/>
    </xf>
    <xf numFmtId="0" fontId="27" fillId="34" borderId="0" xfId="0" applyFont="1" applyFill="1" applyBorder="1" applyAlignment="1" applyProtection="1">
      <alignment horizontal="center" vertical="center" wrapText="1"/>
      <protection/>
    </xf>
    <xf numFmtId="0" fontId="27" fillId="34" borderId="15" xfId="0" applyFont="1" applyFill="1" applyBorder="1" applyAlignment="1" applyProtection="1">
      <alignment horizontal="center" vertical="center" wrapText="1"/>
      <protection/>
    </xf>
    <xf numFmtId="0" fontId="27" fillId="34" borderId="16" xfId="0" applyFont="1" applyFill="1" applyBorder="1" applyAlignment="1" applyProtection="1">
      <alignment horizontal="center" vertical="center" wrapText="1"/>
      <protection/>
    </xf>
    <xf numFmtId="0" fontId="27" fillId="34" borderId="17" xfId="0" applyFont="1" applyFill="1" applyBorder="1" applyAlignment="1" applyProtection="1">
      <alignment horizontal="center" vertical="center" wrapText="1"/>
      <protection/>
    </xf>
    <xf numFmtId="0" fontId="27" fillId="34" borderId="18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9" fontId="27" fillId="14" borderId="11" xfId="51" applyFont="1" applyFill="1" applyBorder="1" applyAlignment="1" applyProtection="1">
      <alignment horizontal="center" vertical="center" wrapText="1"/>
      <protection/>
    </xf>
    <xf numFmtId="9" fontId="27" fillId="14" borderId="12" xfId="51" applyFont="1" applyFill="1" applyBorder="1" applyAlignment="1" applyProtection="1">
      <alignment horizontal="center" vertical="center" wrapText="1"/>
      <protection/>
    </xf>
    <xf numFmtId="9" fontId="27" fillId="14" borderId="13" xfId="51" applyFont="1" applyFill="1" applyBorder="1" applyAlignment="1" applyProtection="1">
      <alignment horizontal="center" vertical="center" wrapText="1"/>
      <protection/>
    </xf>
    <xf numFmtId="9" fontId="27" fillId="14" borderId="14" xfId="51" applyFont="1" applyFill="1" applyBorder="1" applyAlignment="1" applyProtection="1">
      <alignment horizontal="center" vertical="center" wrapText="1"/>
      <protection/>
    </xf>
    <xf numFmtId="9" fontId="27" fillId="14" borderId="0" xfId="51" applyFont="1" applyFill="1" applyBorder="1" applyAlignment="1" applyProtection="1">
      <alignment horizontal="center" vertical="center" wrapText="1"/>
      <protection/>
    </xf>
    <xf numFmtId="9" fontId="27" fillId="14" borderId="15" xfId="51" applyFont="1" applyFill="1" applyBorder="1" applyAlignment="1" applyProtection="1">
      <alignment horizontal="center" vertical="center" wrapText="1"/>
      <protection/>
    </xf>
    <xf numFmtId="9" fontId="27" fillId="14" borderId="16" xfId="51" applyFont="1" applyFill="1" applyBorder="1" applyAlignment="1" applyProtection="1">
      <alignment horizontal="center" vertical="center" wrapText="1"/>
      <protection/>
    </xf>
    <xf numFmtId="9" fontId="27" fillId="14" borderId="17" xfId="51" applyFont="1" applyFill="1" applyBorder="1" applyAlignment="1" applyProtection="1">
      <alignment horizontal="center" vertical="center" wrapText="1"/>
      <protection/>
    </xf>
    <xf numFmtId="9" fontId="27" fillId="14" borderId="18" xfId="51" applyFont="1" applyFill="1" applyBorder="1" applyAlignment="1" applyProtection="1">
      <alignment horizontal="center" vertical="center" wrapText="1"/>
      <protection/>
    </xf>
    <xf numFmtId="9" fontId="27" fillId="38" borderId="11" xfId="51" applyFont="1" applyFill="1" applyBorder="1" applyAlignment="1" applyProtection="1">
      <alignment horizontal="center" vertical="center" wrapText="1"/>
      <protection/>
    </xf>
    <xf numFmtId="9" fontId="27" fillId="38" borderId="12" xfId="51" applyFont="1" applyFill="1" applyBorder="1" applyAlignment="1" applyProtection="1">
      <alignment horizontal="center" vertical="center" wrapText="1"/>
      <protection/>
    </xf>
    <xf numFmtId="9" fontId="27" fillId="38" borderId="13" xfId="51" applyFont="1" applyFill="1" applyBorder="1" applyAlignment="1" applyProtection="1">
      <alignment horizontal="center" vertical="center" wrapText="1"/>
      <protection/>
    </xf>
    <xf numFmtId="9" fontId="27" fillId="38" borderId="14" xfId="51" applyFont="1" applyFill="1" applyBorder="1" applyAlignment="1" applyProtection="1">
      <alignment horizontal="center" vertical="center" wrapText="1"/>
      <protection/>
    </xf>
    <xf numFmtId="9" fontId="27" fillId="38" borderId="0" xfId="51" applyFont="1" applyFill="1" applyBorder="1" applyAlignment="1" applyProtection="1">
      <alignment horizontal="center" vertical="center" wrapText="1"/>
      <protection/>
    </xf>
    <xf numFmtId="9" fontId="27" fillId="38" borderId="15" xfId="51" applyFont="1" applyFill="1" applyBorder="1" applyAlignment="1" applyProtection="1">
      <alignment horizontal="center" vertical="center" wrapText="1"/>
      <protection/>
    </xf>
    <xf numFmtId="9" fontId="27" fillId="38" borderId="16" xfId="51" applyFont="1" applyFill="1" applyBorder="1" applyAlignment="1" applyProtection="1">
      <alignment horizontal="center" vertical="center" wrapText="1"/>
      <protection/>
    </xf>
    <xf numFmtId="9" fontId="27" fillId="38" borderId="17" xfId="51" applyFont="1" applyFill="1" applyBorder="1" applyAlignment="1" applyProtection="1">
      <alignment horizontal="center" vertical="center" wrapText="1"/>
      <protection/>
    </xf>
    <xf numFmtId="9" fontId="27" fillId="38" borderId="18" xfId="51" applyFont="1" applyFill="1" applyBorder="1" applyAlignment="1" applyProtection="1">
      <alignment horizontal="center" vertical="center" wrapText="1"/>
      <protection/>
    </xf>
    <xf numFmtId="0" fontId="32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14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0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15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16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17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9" fontId="38" fillId="0" borderId="11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3" xfId="0" applyNumberFormat="1" applyFont="1" applyBorder="1" applyAlignment="1" applyProtection="1">
      <alignment horizontal="center" vertical="center" wrapText="1"/>
      <protection/>
    </xf>
    <xf numFmtId="49" fontId="38" fillId="0" borderId="14" xfId="0" applyNumberFormat="1" applyFont="1" applyBorder="1" applyAlignment="1" applyProtection="1">
      <alignment horizontal="center" vertical="center" wrapText="1"/>
      <protection/>
    </xf>
    <xf numFmtId="49" fontId="38" fillId="0" borderId="0" xfId="0" applyNumberFormat="1" applyFont="1" applyBorder="1" applyAlignment="1" applyProtection="1">
      <alignment horizontal="center" vertical="center" wrapText="1"/>
      <protection/>
    </xf>
    <xf numFmtId="49" fontId="38" fillId="0" borderId="15" xfId="0" applyNumberFormat="1" applyFont="1" applyBorder="1" applyAlignment="1" applyProtection="1">
      <alignment horizontal="center" vertical="center" wrapText="1"/>
      <protection/>
    </xf>
    <xf numFmtId="49" fontId="38" fillId="0" borderId="16" xfId="0" applyNumberFormat="1" applyFont="1" applyBorder="1" applyAlignment="1" applyProtection="1">
      <alignment horizontal="center" vertical="center" wrapText="1"/>
      <protection/>
    </xf>
    <xf numFmtId="49" fontId="38" fillId="0" borderId="17" xfId="0" applyNumberFormat="1" applyFont="1" applyBorder="1" applyAlignment="1" applyProtection="1">
      <alignment horizontal="center" vertical="center" wrapText="1"/>
      <protection/>
    </xf>
    <xf numFmtId="49" fontId="38" fillId="0" borderId="18" xfId="0" applyNumberFormat="1" applyFont="1" applyBorder="1" applyAlignment="1" applyProtection="1">
      <alignment horizontal="center" vertical="center" wrapText="1"/>
      <protection/>
    </xf>
    <xf numFmtId="17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Border="1" applyAlignment="1" applyProtection="1">
      <alignment horizontal="center" vertical="center" wrapText="1"/>
      <protection/>
    </xf>
    <xf numFmtId="0" fontId="114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11" xfId="0" applyNumberFormat="1" applyFont="1" applyBorder="1" applyAlignment="1" applyProtection="1">
      <alignment horizontal="left" vertical="center" wrapText="1"/>
      <protection/>
    </xf>
    <xf numFmtId="49" fontId="27" fillId="0" borderId="12" xfId="0" applyNumberFormat="1" applyFont="1" applyBorder="1" applyAlignment="1" applyProtection="1">
      <alignment horizontal="left" vertical="center" wrapText="1"/>
      <protection/>
    </xf>
    <xf numFmtId="49" fontId="27" fillId="0" borderId="13" xfId="0" applyNumberFormat="1" applyFont="1" applyBorder="1" applyAlignment="1" applyProtection="1">
      <alignment horizontal="left" vertical="center" wrapText="1"/>
      <protection/>
    </xf>
    <xf numFmtId="49" fontId="27" fillId="0" borderId="14" xfId="0" applyNumberFormat="1" applyFont="1" applyBorder="1" applyAlignment="1" applyProtection="1">
      <alignment horizontal="left" vertical="center" wrapText="1"/>
      <protection/>
    </xf>
    <xf numFmtId="49" fontId="27" fillId="0" borderId="0" xfId="0" applyNumberFormat="1" applyFont="1" applyBorder="1" applyAlignment="1" applyProtection="1">
      <alignment horizontal="left" vertical="center" wrapText="1"/>
      <protection/>
    </xf>
    <xf numFmtId="49" fontId="27" fillId="0" borderId="15" xfId="0" applyNumberFormat="1" applyFont="1" applyBorder="1" applyAlignment="1" applyProtection="1">
      <alignment horizontal="left" vertical="center" wrapText="1"/>
      <protection/>
    </xf>
    <xf numFmtId="49" fontId="27" fillId="0" borderId="16" xfId="0" applyNumberFormat="1" applyFont="1" applyBorder="1" applyAlignment="1" applyProtection="1">
      <alignment horizontal="left" vertical="center" wrapText="1"/>
      <protection/>
    </xf>
    <xf numFmtId="49" fontId="27" fillId="0" borderId="17" xfId="0" applyNumberFormat="1" applyFont="1" applyBorder="1" applyAlignment="1" applyProtection="1">
      <alignment horizontal="left" vertical="center" wrapText="1"/>
      <protection/>
    </xf>
    <xf numFmtId="49" fontId="27" fillId="0" borderId="18" xfId="0" applyNumberFormat="1" applyFont="1" applyBorder="1" applyAlignment="1" applyProtection="1">
      <alignment horizontal="left" vertical="center" wrapText="1"/>
      <protection/>
    </xf>
    <xf numFmtId="49" fontId="27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8" xfId="0" applyNumberFormat="1" applyFont="1" applyFill="1" applyBorder="1" applyAlignment="1" applyProtection="1">
      <alignment horizontal="center" vertical="center" wrapText="1"/>
      <protection locked="0"/>
    </xf>
    <xf numFmtId="176" fontId="40" fillId="38" borderId="11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12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13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14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0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15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16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17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18" xfId="0" applyNumberFormat="1" applyFont="1" applyFill="1" applyBorder="1" applyAlignment="1" applyProtection="1">
      <alignment horizontal="right" vertical="center" wrapText="1"/>
      <protection locked="0"/>
    </xf>
    <xf numFmtId="170" fontId="1" fillId="18" borderId="10" xfId="0" applyNumberFormat="1" applyFont="1" applyFill="1" applyBorder="1" applyAlignment="1" applyProtection="1">
      <alignment horizontal="center" vertical="center" wrapText="1"/>
      <protection/>
    </xf>
    <xf numFmtId="0" fontId="27" fillId="38" borderId="14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15" xfId="0" applyFont="1" applyFill="1" applyBorder="1" applyAlignment="1" applyProtection="1">
      <alignment horizontal="center" vertical="center" wrapText="1"/>
      <protection locked="0"/>
    </xf>
    <xf numFmtId="0" fontId="27" fillId="38" borderId="16" xfId="0" applyFont="1" applyFill="1" applyBorder="1" applyAlignment="1" applyProtection="1">
      <alignment horizontal="center" vertical="center" wrapText="1"/>
      <protection locked="0"/>
    </xf>
    <xf numFmtId="0" fontId="27" fillId="38" borderId="17" xfId="0" applyFont="1" applyFill="1" applyBorder="1" applyAlignment="1" applyProtection="1">
      <alignment horizontal="center" vertical="center" wrapText="1"/>
      <protection locked="0"/>
    </xf>
    <xf numFmtId="0" fontId="27" fillId="38" borderId="18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/>
      <protection/>
    </xf>
    <xf numFmtId="49" fontId="27" fillId="38" borderId="11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12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13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14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0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15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16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17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18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170" fontId="26" fillId="18" borderId="10" xfId="0" applyNumberFormat="1" applyFont="1" applyFill="1" applyBorder="1" applyAlignment="1" applyProtection="1">
      <alignment horizontal="right" vertical="center" wrapText="1"/>
      <protection/>
    </xf>
    <xf numFmtId="170" fontId="26" fillId="38" borderId="10" xfId="0" applyNumberFormat="1" applyFont="1" applyFill="1" applyBorder="1" applyAlignment="1" applyProtection="1">
      <alignment horizontal="right" vertical="center" wrapText="1"/>
      <protection locked="0"/>
    </xf>
    <xf numFmtId="170" fontId="6" fillId="18" borderId="10" xfId="0" applyNumberFormat="1" applyFont="1" applyFill="1" applyBorder="1" applyAlignment="1" applyProtection="1">
      <alignment horizontal="right" vertical="center" wrapText="1"/>
      <protection/>
    </xf>
    <xf numFmtId="49" fontId="27" fillId="0" borderId="10" xfId="0" applyNumberFormat="1" applyFont="1" applyBorder="1" applyAlignment="1" applyProtection="1">
      <alignment horizontal="left" vertical="center" wrapText="1"/>
      <protection/>
    </xf>
    <xf numFmtId="49" fontId="16" fillId="0" borderId="10" xfId="0" applyNumberFormat="1" applyFont="1" applyBorder="1" applyAlignment="1" applyProtection="1">
      <alignment horizontal="left" vertical="center" wrapText="1"/>
      <protection/>
    </xf>
    <xf numFmtId="49" fontId="38" fillId="0" borderId="11" xfId="0" applyNumberFormat="1" applyFont="1" applyBorder="1" applyAlignment="1" applyProtection="1">
      <alignment horizontal="right" vertical="center" wrapText="1"/>
      <protection/>
    </xf>
    <xf numFmtId="49" fontId="38" fillId="0" borderId="12" xfId="0" applyNumberFormat="1" applyFont="1" applyBorder="1" applyAlignment="1" applyProtection="1">
      <alignment horizontal="right" vertical="center" wrapText="1"/>
      <protection/>
    </xf>
    <xf numFmtId="49" fontId="38" fillId="0" borderId="13" xfId="0" applyNumberFormat="1" applyFont="1" applyBorder="1" applyAlignment="1" applyProtection="1">
      <alignment horizontal="right" vertical="center" wrapText="1"/>
      <protection/>
    </xf>
    <xf numFmtId="49" fontId="38" fillId="0" borderId="14" xfId="0" applyNumberFormat="1" applyFont="1" applyBorder="1" applyAlignment="1" applyProtection="1">
      <alignment horizontal="right" vertical="center" wrapText="1"/>
      <protection/>
    </xf>
    <xf numFmtId="49" fontId="38" fillId="0" borderId="0" xfId="0" applyNumberFormat="1" applyFont="1" applyBorder="1" applyAlignment="1" applyProtection="1">
      <alignment horizontal="right" vertical="center" wrapText="1"/>
      <protection/>
    </xf>
    <xf numFmtId="49" fontId="38" fillId="0" borderId="15" xfId="0" applyNumberFormat="1" applyFont="1" applyBorder="1" applyAlignment="1" applyProtection="1">
      <alignment horizontal="right" vertical="center" wrapText="1"/>
      <protection/>
    </xf>
    <xf numFmtId="49" fontId="38" fillId="0" borderId="16" xfId="0" applyNumberFormat="1" applyFont="1" applyBorder="1" applyAlignment="1" applyProtection="1">
      <alignment horizontal="right" vertical="center" wrapText="1"/>
      <protection/>
    </xf>
    <xf numFmtId="49" fontId="38" fillId="0" borderId="17" xfId="0" applyNumberFormat="1" applyFont="1" applyBorder="1" applyAlignment="1" applyProtection="1">
      <alignment horizontal="right" vertical="center" wrapText="1"/>
      <protection/>
    </xf>
    <xf numFmtId="49" fontId="38" fillId="0" borderId="18" xfId="0" applyNumberFormat="1" applyFont="1" applyBorder="1" applyAlignment="1" applyProtection="1">
      <alignment horizontal="right" vertical="center" wrapText="1"/>
      <protection/>
    </xf>
    <xf numFmtId="170" fontId="26" fillId="18" borderId="11" xfId="0" applyNumberFormat="1" applyFont="1" applyFill="1" applyBorder="1" applyAlignment="1" applyProtection="1">
      <alignment horizontal="right" vertical="center" wrapText="1"/>
      <protection/>
    </xf>
    <xf numFmtId="170" fontId="26" fillId="18" borderId="12" xfId="0" applyNumberFormat="1" applyFont="1" applyFill="1" applyBorder="1" applyAlignment="1" applyProtection="1">
      <alignment horizontal="right" vertical="center" wrapText="1"/>
      <protection/>
    </xf>
    <xf numFmtId="170" fontId="26" fillId="18" borderId="13" xfId="0" applyNumberFormat="1" applyFont="1" applyFill="1" applyBorder="1" applyAlignment="1" applyProtection="1">
      <alignment horizontal="right" vertical="center" wrapText="1"/>
      <protection/>
    </xf>
    <xf numFmtId="170" fontId="26" fillId="18" borderId="14" xfId="0" applyNumberFormat="1" applyFont="1" applyFill="1" applyBorder="1" applyAlignment="1" applyProtection="1">
      <alignment horizontal="right" vertical="center" wrapText="1"/>
      <protection/>
    </xf>
    <xf numFmtId="170" fontId="26" fillId="18" borderId="0" xfId="0" applyNumberFormat="1" applyFont="1" applyFill="1" applyBorder="1" applyAlignment="1" applyProtection="1">
      <alignment horizontal="right" vertical="center" wrapText="1"/>
      <protection/>
    </xf>
    <xf numFmtId="170" fontId="26" fillId="18" borderId="15" xfId="0" applyNumberFormat="1" applyFont="1" applyFill="1" applyBorder="1" applyAlignment="1" applyProtection="1">
      <alignment horizontal="right" vertical="center" wrapText="1"/>
      <protection/>
    </xf>
    <xf numFmtId="170" fontId="26" fillId="18" borderId="16" xfId="0" applyNumberFormat="1" applyFont="1" applyFill="1" applyBorder="1" applyAlignment="1" applyProtection="1">
      <alignment horizontal="right" vertical="center" wrapText="1"/>
      <protection/>
    </xf>
    <xf numFmtId="170" fontId="26" fillId="18" borderId="17" xfId="0" applyNumberFormat="1" applyFont="1" applyFill="1" applyBorder="1" applyAlignment="1" applyProtection="1">
      <alignment horizontal="right" vertical="center" wrapText="1"/>
      <protection/>
    </xf>
    <xf numFmtId="170" fontId="26" fillId="18" borderId="18" xfId="0" applyNumberFormat="1" applyFont="1" applyFill="1" applyBorder="1" applyAlignment="1" applyProtection="1">
      <alignment horizontal="right" vertical="center" wrapText="1"/>
      <protection/>
    </xf>
    <xf numFmtId="170" fontId="26" fillId="34" borderId="10" xfId="0" applyNumberFormat="1" applyFont="1" applyFill="1" applyBorder="1" applyAlignment="1" applyProtection="1">
      <alignment horizontal="center" vertical="center" wrapText="1"/>
      <protection/>
    </xf>
    <xf numFmtId="176" fontId="38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/>
    </xf>
    <xf numFmtId="170" fontId="6" fillId="18" borderId="11" xfId="0" applyNumberFormat="1" applyFont="1" applyFill="1" applyBorder="1" applyAlignment="1" applyProtection="1">
      <alignment horizontal="right" vertical="center" wrapText="1"/>
      <protection/>
    </xf>
    <xf numFmtId="170" fontId="6" fillId="18" borderId="12" xfId="0" applyNumberFormat="1" applyFont="1" applyFill="1" applyBorder="1" applyAlignment="1" applyProtection="1">
      <alignment horizontal="right" vertical="center" wrapText="1"/>
      <protection/>
    </xf>
    <xf numFmtId="170" fontId="6" fillId="18" borderId="13" xfId="0" applyNumberFormat="1" applyFont="1" applyFill="1" applyBorder="1" applyAlignment="1" applyProtection="1">
      <alignment horizontal="right" vertical="center" wrapText="1"/>
      <protection/>
    </xf>
    <xf numFmtId="170" fontId="6" fillId="18" borderId="14" xfId="0" applyNumberFormat="1" applyFont="1" applyFill="1" applyBorder="1" applyAlignment="1" applyProtection="1">
      <alignment horizontal="right" vertical="center" wrapText="1"/>
      <protection/>
    </xf>
    <xf numFmtId="170" fontId="6" fillId="18" borderId="0" xfId="0" applyNumberFormat="1" applyFont="1" applyFill="1" applyBorder="1" applyAlignment="1" applyProtection="1">
      <alignment horizontal="right" vertical="center" wrapText="1"/>
      <protection/>
    </xf>
    <xf numFmtId="170" fontId="6" fillId="18" borderId="15" xfId="0" applyNumberFormat="1" applyFont="1" applyFill="1" applyBorder="1" applyAlignment="1" applyProtection="1">
      <alignment horizontal="right" vertical="center" wrapText="1"/>
      <protection/>
    </xf>
    <xf numFmtId="170" fontId="6" fillId="18" borderId="16" xfId="0" applyNumberFormat="1" applyFont="1" applyFill="1" applyBorder="1" applyAlignment="1" applyProtection="1">
      <alignment horizontal="right" vertical="center" wrapText="1"/>
      <protection/>
    </xf>
    <xf numFmtId="170" fontId="6" fillId="18" borderId="17" xfId="0" applyNumberFormat="1" applyFont="1" applyFill="1" applyBorder="1" applyAlignment="1" applyProtection="1">
      <alignment horizontal="right" vertical="center" wrapText="1"/>
      <protection/>
    </xf>
    <xf numFmtId="170" fontId="6" fillId="18" borderId="18" xfId="0" applyNumberFormat="1" applyFont="1" applyFill="1" applyBorder="1" applyAlignment="1" applyProtection="1">
      <alignment horizontal="right" vertical="center" wrapText="1"/>
      <protection/>
    </xf>
    <xf numFmtId="49" fontId="39" fillId="0" borderId="10" xfId="0" applyNumberFormat="1" applyFont="1" applyBorder="1" applyAlignment="1" applyProtection="1">
      <alignment horizontal="center" vertical="center" wrapText="1"/>
      <protection/>
    </xf>
    <xf numFmtId="170" fontId="43" fillId="0" borderId="11" xfId="0" applyNumberFormat="1" applyFont="1" applyBorder="1" applyAlignment="1" applyProtection="1">
      <alignment horizontal="right" vertical="center" wrapText="1"/>
      <protection/>
    </xf>
    <xf numFmtId="0" fontId="43" fillId="0" borderId="12" xfId="0" applyNumberFormat="1" applyFont="1" applyBorder="1" applyAlignment="1" applyProtection="1">
      <alignment horizontal="right" vertical="center" wrapText="1"/>
      <protection/>
    </xf>
    <xf numFmtId="0" fontId="43" fillId="0" borderId="13" xfId="0" applyNumberFormat="1" applyFont="1" applyBorder="1" applyAlignment="1" applyProtection="1">
      <alignment horizontal="right" vertical="center" wrapText="1"/>
      <protection/>
    </xf>
    <xf numFmtId="0" fontId="43" fillId="0" borderId="14" xfId="0" applyNumberFormat="1" applyFont="1" applyBorder="1" applyAlignment="1" applyProtection="1">
      <alignment horizontal="right" vertical="center" wrapText="1"/>
      <protection/>
    </xf>
    <xf numFmtId="0" fontId="43" fillId="0" borderId="0" xfId="0" applyNumberFormat="1" applyFont="1" applyBorder="1" applyAlignment="1" applyProtection="1">
      <alignment horizontal="right" vertical="center" wrapText="1"/>
      <protection/>
    </xf>
    <xf numFmtId="0" fontId="43" fillId="0" borderId="15" xfId="0" applyNumberFormat="1" applyFont="1" applyBorder="1" applyAlignment="1" applyProtection="1">
      <alignment horizontal="right" vertical="center" wrapText="1"/>
      <protection/>
    </xf>
    <xf numFmtId="0" fontId="43" fillId="0" borderId="16" xfId="0" applyNumberFormat="1" applyFont="1" applyBorder="1" applyAlignment="1" applyProtection="1">
      <alignment horizontal="right" vertical="center" wrapText="1"/>
      <protection/>
    </xf>
    <xf numFmtId="0" fontId="43" fillId="0" borderId="17" xfId="0" applyNumberFormat="1" applyFont="1" applyBorder="1" applyAlignment="1" applyProtection="1">
      <alignment horizontal="right" vertical="center" wrapText="1"/>
      <protection/>
    </xf>
    <xf numFmtId="0" fontId="43" fillId="0" borderId="18" xfId="0" applyNumberFormat="1" applyFont="1" applyBorder="1" applyAlignment="1" applyProtection="1">
      <alignment horizontal="right" vertical="center" wrapText="1"/>
      <protection/>
    </xf>
    <xf numFmtId="49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NumberFormat="1" applyFont="1" applyBorder="1" applyAlignment="1" applyProtection="1">
      <alignment horizontal="center" vertical="center" wrapText="1"/>
      <protection/>
    </xf>
    <xf numFmtId="49" fontId="34" fillId="0" borderId="10" xfId="0" applyNumberFormat="1" applyFont="1" applyBorder="1" applyAlignment="1" applyProtection="1">
      <alignment horizontal="center" vertical="center" wrapText="1"/>
      <protection/>
    </xf>
    <xf numFmtId="49" fontId="38" fillId="38" borderId="10" xfId="0" applyNumberFormat="1" applyFont="1" applyFill="1" applyBorder="1" applyAlignment="1" applyProtection="1">
      <alignment horizontal="center" vertical="center" wrapText="1"/>
      <protection locked="0"/>
    </xf>
    <xf numFmtId="170" fontId="53" fillId="18" borderId="11" xfId="0" applyNumberFormat="1" applyFont="1" applyFill="1" applyBorder="1" applyAlignment="1" applyProtection="1">
      <alignment horizontal="right" vertical="center" wrapText="1"/>
      <protection/>
    </xf>
    <xf numFmtId="170" fontId="53" fillId="18" borderId="12" xfId="0" applyNumberFormat="1" applyFont="1" applyFill="1" applyBorder="1" applyAlignment="1" applyProtection="1">
      <alignment horizontal="right" vertical="center" wrapText="1"/>
      <protection/>
    </xf>
    <xf numFmtId="170" fontId="53" fillId="18" borderId="13" xfId="0" applyNumberFormat="1" applyFont="1" applyFill="1" applyBorder="1" applyAlignment="1" applyProtection="1">
      <alignment horizontal="right" vertical="center" wrapText="1"/>
      <protection/>
    </xf>
    <xf numFmtId="170" fontId="53" fillId="18" borderId="14" xfId="0" applyNumberFormat="1" applyFont="1" applyFill="1" applyBorder="1" applyAlignment="1" applyProtection="1">
      <alignment horizontal="right" vertical="center" wrapText="1"/>
      <protection/>
    </xf>
    <xf numFmtId="170" fontId="53" fillId="18" borderId="0" xfId="0" applyNumberFormat="1" applyFont="1" applyFill="1" applyBorder="1" applyAlignment="1" applyProtection="1">
      <alignment horizontal="right" vertical="center" wrapText="1"/>
      <protection/>
    </xf>
    <xf numFmtId="170" fontId="53" fillId="18" borderId="15" xfId="0" applyNumberFormat="1" applyFont="1" applyFill="1" applyBorder="1" applyAlignment="1" applyProtection="1">
      <alignment horizontal="right" vertical="center" wrapText="1"/>
      <protection/>
    </xf>
    <xf numFmtId="170" fontId="53" fillId="18" borderId="16" xfId="0" applyNumberFormat="1" applyFont="1" applyFill="1" applyBorder="1" applyAlignment="1" applyProtection="1">
      <alignment horizontal="right" vertical="center" wrapText="1"/>
      <protection/>
    </xf>
    <xf numFmtId="170" fontId="53" fillId="18" borderId="17" xfId="0" applyNumberFormat="1" applyFont="1" applyFill="1" applyBorder="1" applyAlignment="1" applyProtection="1">
      <alignment horizontal="right" vertical="center" wrapText="1"/>
      <protection/>
    </xf>
    <xf numFmtId="170" fontId="53" fillId="18" borderId="18" xfId="0" applyNumberFormat="1" applyFont="1" applyFill="1" applyBorder="1" applyAlignment="1" applyProtection="1">
      <alignment horizontal="right" vertical="center" wrapText="1"/>
      <protection/>
    </xf>
    <xf numFmtId="170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112" fillId="34" borderId="0" xfId="0" applyNumberFormat="1" applyFont="1" applyFill="1" applyBorder="1" applyAlignment="1" applyProtection="1" quotePrefix="1">
      <alignment horizontal="left" vertical="top" wrapText="1"/>
      <protection/>
    </xf>
    <xf numFmtId="49" fontId="11" fillId="0" borderId="0" xfId="0" applyNumberFormat="1" applyFont="1" applyBorder="1" applyAlignment="1" applyProtection="1" quotePrefix="1">
      <alignment horizontal="left" vertical="top" wrapText="1"/>
      <protection/>
    </xf>
    <xf numFmtId="14" fontId="13" fillId="38" borderId="16" xfId="0" applyNumberFormat="1" applyFont="1" applyFill="1" applyBorder="1" applyAlignment="1" applyProtection="1">
      <alignment horizontal="center"/>
      <protection locked="0"/>
    </xf>
    <xf numFmtId="0" fontId="13" fillId="38" borderId="17" xfId="0" applyFont="1" applyFill="1" applyBorder="1" applyAlignment="1" applyProtection="1">
      <alignment horizontal="center"/>
      <protection locked="0"/>
    </xf>
    <xf numFmtId="0" fontId="13" fillId="38" borderId="18" xfId="0" applyFont="1" applyFill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 quotePrefix="1">
      <alignment horizontal="center" vertical="top" wrapText="1"/>
      <protection/>
    </xf>
    <xf numFmtId="49" fontId="12" fillId="0" borderId="10" xfId="0" applyNumberFormat="1" applyFont="1" applyBorder="1" applyAlignment="1" applyProtection="1" quotePrefix="1">
      <alignment horizontal="center" vertical="top" wrapText="1"/>
      <protection/>
    </xf>
    <xf numFmtId="49" fontId="11" fillId="38" borderId="10" xfId="0" applyNumberFormat="1" applyFont="1" applyFill="1" applyBorder="1" applyAlignment="1" applyProtection="1" quotePrefix="1">
      <alignment horizontal="center" vertical="top" wrapText="1"/>
      <protection locked="0"/>
    </xf>
    <xf numFmtId="0" fontId="115" fillId="0" borderId="0" xfId="0" applyFont="1" applyAlignment="1" applyProtection="1">
      <alignment horizontal="center" vertical="top" wrapText="1"/>
      <protection/>
    </xf>
    <xf numFmtId="49" fontId="2" fillId="38" borderId="0" xfId="0" applyNumberFormat="1" applyFont="1" applyFill="1" applyBorder="1" applyAlignment="1" applyProtection="1">
      <alignment horizontal="center"/>
      <protection locked="0"/>
    </xf>
    <xf numFmtId="49" fontId="2" fillId="38" borderId="28" xfId="0" applyNumberFormat="1" applyFont="1" applyFill="1" applyBorder="1" applyAlignment="1" applyProtection="1">
      <alignment horizontal="center"/>
      <protection locked="0"/>
    </xf>
    <xf numFmtId="49" fontId="50" fillId="35" borderId="0" xfId="0" applyNumberFormat="1" applyFont="1" applyFill="1" applyAlignment="1" applyProtection="1">
      <alignment horizontal="center" vertical="center"/>
      <protection/>
    </xf>
    <xf numFmtId="49" fontId="37" fillId="35" borderId="0" xfId="0" applyNumberFormat="1" applyFont="1" applyFill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 quotePrefix="1">
      <alignment horizontal="left" vertical="top"/>
      <protection/>
    </xf>
    <xf numFmtId="49" fontId="12" fillId="34" borderId="10" xfId="0" applyNumberFormat="1" applyFont="1" applyFill="1" applyBorder="1" applyAlignment="1" applyProtection="1">
      <alignment horizontal="center" vertical="center"/>
      <protection/>
    </xf>
    <xf numFmtId="49" fontId="12" fillId="34" borderId="11" xfId="0" applyNumberFormat="1" applyFont="1" applyFill="1" applyBorder="1" applyAlignment="1" applyProtection="1">
      <alignment horizontal="center" vertical="center"/>
      <protection/>
    </xf>
    <xf numFmtId="49" fontId="12" fillId="34" borderId="12" xfId="0" applyNumberFormat="1" applyFont="1" applyFill="1" applyBorder="1" applyAlignment="1" applyProtection="1">
      <alignment horizontal="center" vertical="center"/>
      <protection/>
    </xf>
    <xf numFmtId="49" fontId="12" fillId="34" borderId="13" xfId="0" applyNumberFormat="1" applyFont="1" applyFill="1" applyBorder="1" applyAlignment="1" applyProtection="1">
      <alignment horizontal="center" vertical="center"/>
      <protection/>
    </xf>
    <xf numFmtId="49" fontId="12" fillId="34" borderId="16" xfId="0" applyNumberFormat="1" applyFont="1" applyFill="1" applyBorder="1" applyAlignment="1" applyProtection="1">
      <alignment horizontal="center" vertical="center"/>
      <protection/>
    </xf>
    <xf numFmtId="49" fontId="12" fillId="34" borderId="17" xfId="0" applyNumberFormat="1" applyFont="1" applyFill="1" applyBorder="1" applyAlignment="1" applyProtection="1">
      <alignment horizontal="center" vertical="center"/>
      <protection/>
    </xf>
    <xf numFmtId="49" fontId="12" fillId="34" borderId="1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top" wrapText="1"/>
      <protection/>
    </xf>
    <xf numFmtId="49" fontId="4" fillId="33" borderId="28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Alignment="1" applyProtection="1">
      <alignment horizontal="justify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center"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123825</xdr:rowOff>
    </xdr:from>
    <xdr:to>
      <xdr:col>6</xdr:col>
      <xdr:colOff>133350</xdr:colOff>
      <xdr:row>5</xdr:row>
      <xdr:rowOff>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3825"/>
          <a:ext cx="10477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238125</xdr:colOff>
      <xdr:row>0</xdr:row>
      <xdr:rowOff>85725</xdr:rowOff>
    </xdr:from>
    <xdr:to>
      <xdr:col>47</xdr:col>
      <xdr:colOff>171450</xdr:colOff>
      <xdr:row>5</xdr:row>
      <xdr:rowOff>66675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82300" y="85725"/>
          <a:ext cx="14763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tabSelected="1" view="pageBreakPreview" zoomScale="75" zoomScaleNormal="65" zoomScaleSheetLayoutView="75" workbookViewId="0" topLeftCell="A1">
      <selection activeCell="A66" sqref="A66:AW66"/>
    </sheetView>
  </sheetViews>
  <sheetFormatPr defaultColWidth="3.8515625" defaultRowHeight="20.25" customHeight="1"/>
  <cols>
    <col min="1" max="16384" width="3.8515625" style="31" customWidth="1"/>
  </cols>
  <sheetData>
    <row r="1" spans="1:49" s="27" customFormat="1" ht="20.25" customHeight="1">
      <c r="A1" s="24"/>
      <c r="B1" s="25"/>
      <c r="C1" s="25"/>
      <c r="D1" s="25"/>
      <c r="E1" s="25"/>
      <c r="F1" s="25"/>
      <c r="G1" s="25"/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6"/>
    </row>
    <row r="2" spans="1:49" s="27" customFormat="1" ht="35.25">
      <c r="A2" s="28"/>
      <c r="B2" s="29"/>
      <c r="C2" s="29"/>
      <c r="D2" s="29"/>
      <c r="E2" s="29"/>
      <c r="F2" s="29"/>
      <c r="G2" s="29"/>
      <c r="H2" s="29"/>
      <c r="I2" s="30"/>
      <c r="J2" s="309" t="s">
        <v>0</v>
      </c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1"/>
    </row>
    <row r="3" spans="1:49" s="27" customFormat="1" ht="35.25">
      <c r="A3" s="28"/>
      <c r="B3" s="29"/>
      <c r="C3" s="29"/>
      <c r="D3" s="29"/>
      <c r="E3" s="31"/>
      <c r="F3" s="29"/>
      <c r="G3" s="29"/>
      <c r="H3" s="29"/>
      <c r="I3" s="30"/>
      <c r="J3" s="309" t="s">
        <v>35</v>
      </c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1"/>
    </row>
    <row r="4" spans="1:49" s="27" customFormat="1" ht="20.25" customHeight="1">
      <c r="A4" s="28"/>
      <c r="B4" s="29"/>
      <c r="C4" s="29"/>
      <c r="D4" s="29"/>
      <c r="E4" s="29"/>
      <c r="F4" s="29"/>
      <c r="G4" s="29"/>
      <c r="H4" s="29"/>
      <c r="I4" s="30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2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R4" s="29"/>
      <c r="AS4" s="29"/>
      <c r="AT4" s="29"/>
      <c r="AU4" s="29"/>
      <c r="AV4" s="29"/>
      <c r="AW4" s="30"/>
    </row>
    <row r="5" spans="1:49" s="27" customFormat="1" ht="20.25" customHeight="1">
      <c r="A5" s="28"/>
      <c r="B5" s="29"/>
      <c r="C5" s="29"/>
      <c r="D5" s="29"/>
      <c r="E5" s="29"/>
      <c r="F5" s="29"/>
      <c r="G5" s="29"/>
      <c r="H5" s="29"/>
      <c r="I5" s="30"/>
      <c r="J5" s="312" t="s">
        <v>36</v>
      </c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1"/>
    </row>
    <row r="6" spans="1:49" s="27" customFormat="1" ht="20.25" customHeight="1">
      <c r="A6" s="33"/>
      <c r="B6" s="34"/>
      <c r="C6" s="35"/>
      <c r="D6" s="34"/>
      <c r="E6" s="256" t="s">
        <v>1</v>
      </c>
      <c r="F6" s="34"/>
      <c r="G6" s="34"/>
      <c r="H6" s="34"/>
      <c r="I6" s="36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5"/>
      <c r="AT6" s="34"/>
      <c r="AU6" s="34"/>
      <c r="AV6" s="34"/>
      <c r="AW6" s="36"/>
    </row>
    <row r="7" spans="1:49" s="27" customFormat="1" ht="20.25" customHeight="1">
      <c r="A7" s="29"/>
      <c r="B7" s="29"/>
      <c r="C7" s="245"/>
      <c r="D7" s="29"/>
      <c r="E7" s="245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45"/>
      <c r="AT7" s="29"/>
      <c r="AU7" s="29"/>
      <c r="AV7" s="29"/>
      <c r="AW7" s="29"/>
    </row>
    <row r="8" spans="1:50" s="27" customFormat="1" ht="20.25" customHeight="1">
      <c r="A8" s="315" t="s">
        <v>690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29"/>
      <c r="AX8" s="29"/>
    </row>
    <row r="9" spans="1:50" s="27" customFormat="1" ht="20.2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29"/>
      <c r="AX9" s="29"/>
    </row>
    <row r="10" spans="1:50" s="27" customFormat="1" ht="20.25" customHeight="1">
      <c r="A10" s="314" t="s">
        <v>37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29"/>
      <c r="AX10" s="29"/>
    </row>
    <row r="11" spans="1:50" s="27" customFormat="1" ht="20.2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29"/>
      <c r="AX11" s="29"/>
    </row>
    <row r="12" spans="1:50" s="27" customFormat="1" ht="20.25" customHeight="1">
      <c r="A12" s="314" t="s">
        <v>689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29"/>
      <c r="AX12" s="29"/>
    </row>
    <row r="13" spans="1:50" s="27" customFormat="1" ht="20.25" customHeight="1">
      <c r="A13" s="314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29"/>
      <c r="AX13" s="29"/>
    </row>
    <row r="14" s="27" customFormat="1" ht="20.25" customHeight="1">
      <c r="A14" s="29"/>
    </row>
    <row r="15" spans="1:49" s="27" customFormat="1" ht="49.5" customHeight="1">
      <c r="A15" s="300" t="s">
        <v>268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</row>
    <row r="16" spans="2:49" s="37" customFormat="1" ht="20.25" customHeight="1">
      <c r="B16" s="317"/>
      <c r="C16" s="317"/>
      <c r="D16" s="317"/>
      <c r="E16" s="317"/>
      <c r="F16" s="317"/>
      <c r="G16" s="317"/>
      <c r="H16" s="317"/>
      <c r="I16" s="317"/>
      <c r="J16" s="299" t="s">
        <v>267</v>
      </c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316"/>
      <c r="AP16" s="316"/>
      <c r="AQ16" s="316"/>
      <c r="AR16" s="316"/>
      <c r="AS16" s="316"/>
      <c r="AT16" s="316"/>
      <c r="AU16" s="316"/>
      <c r="AV16" s="316"/>
      <c r="AW16" s="316"/>
    </row>
    <row r="17" s="27" customFormat="1" ht="20.25" customHeight="1"/>
    <row r="18" spans="1:49" s="40" customFormat="1" ht="20.2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 t="s">
        <v>2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</row>
    <row r="19" s="41" customFormat="1" ht="20.25" customHeight="1">
      <c r="Y19" s="42"/>
    </row>
    <row r="20" spans="1:49" s="46" customFormat="1" ht="20.25" customHeight="1">
      <c r="A20" s="43" t="s">
        <v>269</v>
      </c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</row>
    <row r="21" spans="1:49" s="1" customFormat="1" ht="20.25" customHeight="1">
      <c r="A21" s="2" t="s">
        <v>270</v>
      </c>
      <c r="B21" s="4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="1" customFormat="1" ht="20.25" customHeight="1"/>
    <row r="23" s="1" customFormat="1" ht="20.25" customHeight="1">
      <c r="B23" s="2" t="s">
        <v>272</v>
      </c>
    </row>
    <row r="24" s="1" customFormat="1" ht="20.25" customHeight="1"/>
    <row r="25" spans="1:48" s="1" customFormat="1" ht="20.25" customHeight="1">
      <c r="A25" s="48"/>
      <c r="B25" s="48" t="s">
        <v>271</v>
      </c>
      <c r="C25" s="48"/>
      <c r="D25" s="48"/>
      <c r="E25" s="48"/>
      <c r="F25" s="48"/>
      <c r="G25" s="48"/>
      <c r="H25" s="48"/>
      <c r="I25" s="48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</row>
    <row r="26" spans="2:48" s="1" customFormat="1" ht="20.25" customHeight="1">
      <c r="B26" s="48"/>
      <c r="C26" s="48"/>
      <c r="D26" s="48"/>
      <c r="E26" s="48"/>
      <c r="F26" s="48"/>
      <c r="G26" s="48"/>
      <c r="H26" s="48"/>
      <c r="I26" s="4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2:48" s="1" customFormat="1" ht="20.25" customHeight="1">
      <c r="B27" s="48" t="s">
        <v>273</v>
      </c>
      <c r="C27" s="48"/>
      <c r="E27" s="48"/>
      <c r="F27" s="48"/>
      <c r="G27" s="48"/>
      <c r="H27" s="10"/>
      <c r="I27" s="4" t="s">
        <v>390</v>
      </c>
      <c r="J27" s="3"/>
      <c r="K27" s="3"/>
      <c r="L27" s="3"/>
      <c r="M27" s="3"/>
      <c r="N27" s="4"/>
      <c r="O27" s="4"/>
      <c r="P27" s="4"/>
      <c r="Q27" s="4"/>
      <c r="R27" s="4"/>
      <c r="S27" s="4"/>
      <c r="T27" s="4"/>
      <c r="U27" s="10"/>
      <c r="V27" s="4" t="s">
        <v>40</v>
      </c>
      <c r="W27" s="3"/>
      <c r="X27" s="3"/>
      <c r="Y27" s="3"/>
      <c r="AK27" s="10"/>
      <c r="AL27" s="1123" t="s">
        <v>691</v>
      </c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2:48" s="1" customFormat="1" ht="20.25" customHeight="1">
      <c r="B28" s="48"/>
      <c r="C28" s="48"/>
      <c r="D28" s="48"/>
      <c r="E28" s="48"/>
      <c r="F28" s="48"/>
      <c r="G28" s="48"/>
      <c r="H28" s="48"/>
      <c r="I28" s="4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2:48" s="1" customFormat="1" ht="20.25" customHeight="1">
      <c r="B29" s="48" t="s">
        <v>39</v>
      </c>
      <c r="C29" s="48"/>
      <c r="D29" s="48"/>
      <c r="E29" s="48"/>
      <c r="F29" s="48"/>
      <c r="G29" s="48"/>
      <c r="H29" s="48"/>
      <c r="I29" s="48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</row>
    <row r="30" spans="2:48" s="1" customFormat="1" ht="20.25" customHeight="1">
      <c r="B30" s="2"/>
      <c r="C30" s="4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2:48" s="1" customFormat="1" ht="20.25" customHeight="1">
      <c r="B31" s="2" t="s">
        <v>3</v>
      </c>
      <c r="C31" s="3"/>
      <c r="D31" s="3"/>
      <c r="E31" s="3"/>
      <c r="F31" s="3"/>
      <c r="G31" s="3"/>
      <c r="H31" s="3"/>
      <c r="J31" s="10"/>
      <c r="K31" s="2" t="s">
        <v>4</v>
      </c>
      <c r="L31" s="3"/>
      <c r="M31" s="3"/>
      <c r="N31" s="3"/>
      <c r="O31" s="3"/>
      <c r="P31" s="3"/>
      <c r="Q31" s="3"/>
      <c r="R31" s="3"/>
      <c r="S31" s="10"/>
      <c r="T31" s="2" t="s">
        <v>5</v>
      </c>
      <c r="U31" s="3"/>
      <c r="V31" s="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"/>
      <c r="AS31" s="3"/>
      <c r="AT31" s="3"/>
      <c r="AV31" s="50" t="s">
        <v>6</v>
      </c>
    </row>
    <row r="32" spans="2:48" s="1" customFormat="1" ht="20.25" customHeight="1">
      <c r="B32" s="2"/>
      <c r="C32" s="3"/>
      <c r="D32" s="3"/>
      <c r="E32" s="3"/>
      <c r="F32" s="3"/>
      <c r="G32" s="3"/>
      <c r="H32" s="3"/>
      <c r="J32" s="8"/>
      <c r="K32" s="4"/>
      <c r="L32" s="3"/>
      <c r="M32" s="3"/>
      <c r="N32" s="3"/>
      <c r="O32" s="3"/>
      <c r="P32" s="3"/>
      <c r="Q32" s="3"/>
      <c r="R32" s="3"/>
      <c r="S32" s="8"/>
      <c r="T32" s="4"/>
      <c r="U32" s="3"/>
      <c r="V32" s="1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3"/>
      <c r="AT32" s="3"/>
      <c r="AU32" s="3"/>
      <c r="AV32" s="5"/>
    </row>
    <row r="33" spans="2:48" s="1" customFormat="1" ht="24.75" customHeight="1">
      <c r="B33" s="2" t="s">
        <v>275</v>
      </c>
      <c r="C33" s="3"/>
      <c r="D33" s="3"/>
      <c r="E33" s="3"/>
      <c r="F33" s="3"/>
      <c r="G33" s="320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2"/>
      <c r="X33" s="12"/>
      <c r="Y33" s="12"/>
      <c r="Z33" s="3"/>
      <c r="AF33" s="15"/>
      <c r="AU33" s="3"/>
      <c r="AV33" s="5"/>
    </row>
    <row r="34" spans="2:48" s="1" customFormat="1" ht="20.25" customHeight="1">
      <c r="B34" s="2"/>
      <c r="C34" s="3"/>
      <c r="D34" s="3"/>
      <c r="E34" s="3"/>
      <c r="F34" s="3"/>
      <c r="G34" s="3"/>
      <c r="H34" s="3"/>
      <c r="J34" s="8"/>
      <c r="K34" s="4"/>
      <c r="L34" s="3"/>
      <c r="M34" s="3"/>
      <c r="N34" s="3"/>
      <c r="O34" s="3"/>
      <c r="P34" s="3"/>
      <c r="Q34" s="3"/>
      <c r="R34" s="3"/>
      <c r="S34" s="8"/>
      <c r="T34" s="4"/>
      <c r="U34" s="3"/>
      <c r="V34" s="11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3"/>
      <c r="AT34" s="3"/>
      <c r="AU34" s="3"/>
      <c r="AV34" s="5"/>
    </row>
    <row r="35" spans="2:48" s="1" customFormat="1" ht="20.25" customHeight="1">
      <c r="B35" s="2" t="s">
        <v>287</v>
      </c>
      <c r="C35" s="3"/>
      <c r="D35" s="3"/>
      <c r="E35" s="3"/>
      <c r="F35" s="3"/>
      <c r="G35" s="3"/>
      <c r="H35" s="3"/>
      <c r="J35" s="8"/>
      <c r="K35" s="4"/>
      <c r="L35" s="3"/>
      <c r="M35" s="3"/>
      <c r="N35" s="3"/>
      <c r="O35" s="3"/>
      <c r="P35" s="3"/>
      <c r="Q35" s="3"/>
      <c r="R35" s="3"/>
      <c r="S35" s="8"/>
      <c r="T35" s="4"/>
      <c r="U35" s="3"/>
      <c r="V35" s="11"/>
      <c r="W35" s="12"/>
      <c r="X35" s="12"/>
      <c r="Y35" s="12"/>
      <c r="Z35" s="12"/>
      <c r="AA35" s="12"/>
      <c r="AB35" s="12"/>
      <c r="AC35" s="12"/>
      <c r="AD35" s="12"/>
      <c r="AU35" s="3"/>
      <c r="AV35" s="5"/>
    </row>
    <row r="36" spans="2:48" s="1" customFormat="1" ht="20.25" customHeight="1">
      <c r="B36" s="2"/>
      <c r="C36" s="3"/>
      <c r="D36" s="3"/>
      <c r="E36" s="3"/>
      <c r="F36" s="3"/>
      <c r="G36" s="3"/>
      <c r="H36" s="3"/>
      <c r="J36" s="8"/>
      <c r="K36" s="4"/>
      <c r="L36" s="3"/>
      <c r="M36" s="3"/>
      <c r="N36" s="3"/>
      <c r="O36" s="3"/>
      <c r="P36" s="3"/>
      <c r="Q36" s="3"/>
      <c r="R36" s="3"/>
      <c r="S36" s="8"/>
      <c r="T36" s="4"/>
      <c r="U36" s="3"/>
      <c r="V36" s="11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3"/>
      <c r="AT36" s="3"/>
      <c r="AU36" s="3"/>
      <c r="AV36" s="5"/>
    </row>
    <row r="37" spans="2:36" s="1" customFormat="1" ht="20.25" customHeight="1">
      <c r="B37" s="2"/>
      <c r="C37" s="3"/>
      <c r="D37" s="3"/>
      <c r="E37" s="3"/>
      <c r="F37" s="3"/>
      <c r="G37" s="3"/>
      <c r="H37" s="3"/>
      <c r="J37" s="8"/>
      <c r="K37" s="4"/>
      <c r="AI37" s="12"/>
      <c r="AJ37" s="12"/>
    </row>
    <row r="38" spans="2:48" s="1" customFormat="1" ht="20.25" customHeight="1">
      <c r="B38" s="2"/>
      <c r="C38" s="10"/>
      <c r="E38" s="13" t="s">
        <v>572</v>
      </c>
      <c r="F38" s="3"/>
      <c r="G38" s="3"/>
      <c r="H38" s="3"/>
      <c r="J38" s="8"/>
      <c r="K38" s="4"/>
      <c r="L38" s="3"/>
      <c r="M38" s="3"/>
      <c r="N38" s="3"/>
      <c r="O38" s="3"/>
      <c r="P38" s="3"/>
      <c r="Q38" s="3"/>
      <c r="R38" s="3"/>
      <c r="S38" s="8"/>
      <c r="T38" s="4"/>
      <c r="U38" s="3"/>
      <c r="V38" s="11"/>
      <c r="W38" s="12"/>
      <c r="X38" s="12"/>
      <c r="Y38" s="12"/>
      <c r="Z38" s="12"/>
      <c r="AA38" s="12"/>
      <c r="AB38" s="12"/>
      <c r="AC38" s="12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</row>
    <row r="39" spans="2:48" s="1" customFormat="1" ht="20.25" customHeight="1">
      <c r="B39" s="2"/>
      <c r="C39" s="3"/>
      <c r="D39" s="3"/>
      <c r="E39" s="3"/>
      <c r="F39" s="3"/>
      <c r="G39" s="3"/>
      <c r="H39" s="3"/>
      <c r="J39" s="8"/>
      <c r="K39" s="4"/>
      <c r="L39" s="3"/>
      <c r="M39" s="3"/>
      <c r="N39" s="3"/>
      <c r="O39" s="3"/>
      <c r="P39" s="3"/>
      <c r="Q39" s="3"/>
      <c r="R39" s="3"/>
      <c r="S39" s="8"/>
      <c r="T39" s="4"/>
      <c r="U39" s="3"/>
      <c r="V39" s="11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3"/>
      <c r="AT39" s="3"/>
      <c r="AU39" s="3"/>
      <c r="AV39" s="5"/>
    </row>
    <row r="40" spans="2:48" s="1" customFormat="1" ht="20.25" customHeight="1">
      <c r="B40" s="2"/>
      <c r="C40" s="3"/>
      <c r="D40" s="3"/>
      <c r="E40" s="19" t="s">
        <v>573</v>
      </c>
      <c r="F40" s="3"/>
      <c r="G40" s="3"/>
      <c r="H40" s="3"/>
      <c r="J40" s="8"/>
      <c r="K40" s="4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3"/>
      <c r="AT40" s="3"/>
      <c r="AU40" s="3"/>
      <c r="AV40" s="5"/>
    </row>
    <row r="41" spans="2:42" s="1" customFormat="1" ht="20.25" customHeight="1">
      <c r="B41" s="2"/>
      <c r="C41" s="3"/>
      <c r="D41" s="3"/>
      <c r="E41" s="19"/>
      <c r="F41" s="3"/>
      <c r="G41" s="3"/>
      <c r="H41" s="3"/>
      <c r="J41" s="8"/>
      <c r="K41" s="4"/>
      <c r="L41" s="3"/>
      <c r="M41" s="3"/>
      <c r="N41" s="3"/>
      <c r="O41" s="3"/>
      <c r="P41" s="3"/>
      <c r="Q41" s="3"/>
      <c r="R41" s="3"/>
      <c r="S41" s="8"/>
      <c r="T41" s="4"/>
      <c r="U41" s="3"/>
      <c r="V41" s="11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2:48" s="1" customFormat="1" ht="20.25" customHeight="1">
      <c r="B42" s="2"/>
      <c r="C42" s="10"/>
      <c r="E42" s="13" t="s">
        <v>295</v>
      </c>
      <c r="F42" s="3"/>
      <c r="G42" s="3"/>
      <c r="H42" s="3"/>
      <c r="J42" s="8"/>
      <c r="K42" s="4"/>
      <c r="L42" s="3"/>
      <c r="M42" s="3"/>
      <c r="N42" s="3"/>
      <c r="O42" s="3"/>
      <c r="P42" s="3"/>
      <c r="Q42" s="3"/>
      <c r="R42" s="3"/>
      <c r="S42" s="8"/>
      <c r="T42" s="4"/>
      <c r="U42" s="3"/>
      <c r="V42" s="11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3"/>
      <c r="AT42" s="3"/>
      <c r="AU42" s="3"/>
      <c r="AV42" s="5"/>
    </row>
    <row r="43" spans="2:48" s="1" customFormat="1" ht="20.25" customHeight="1">
      <c r="B43" s="2"/>
      <c r="C43" s="3"/>
      <c r="D43" s="3"/>
      <c r="E43" s="3"/>
      <c r="F43" s="3"/>
      <c r="G43" s="3"/>
      <c r="H43" s="3"/>
      <c r="J43" s="8"/>
      <c r="K43" s="4"/>
      <c r="L43" s="3"/>
      <c r="M43" s="3"/>
      <c r="N43" s="3"/>
      <c r="O43" s="3"/>
      <c r="P43" s="3"/>
      <c r="Q43" s="3"/>
      <c r="R43" s="3"/>
      <c r="S43" s="8"/>
      <c r="T43" s="4"/>
      <c r="U43" s="3"/>
      <c r="V43" s="11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3"/>
      <c r="AT43" s="3"/>
      <c r="AU43" s="3"/>
      <c r="AV43" s="5"/>
    </row>
    <row r="44" spans="2:48" s="1" customFormat="1" ht="20.25" customHeight="1">
      <c r="B44" s="2"/>
      <c r="C44" s="13" t="s">
        <v>490</v>
      </c>
      <c r="D44" s="3"/>
      <c r="E44" s="3"/>
      <c r="F44" s="3"/>
      <c r="G44" s="3"/>
      <c r="H44" s="3"/>
      <c r="J44" s="8"/>
      <c r="K44" s="4"/>
      <c r="L44" s="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</row>
    <row r="45" spans="2:48" s="1" customFormat="1" ht="20.25" customHeight="1">
      <c r="B45" s="2"/>
      <c r="C45" s="3"/>
      <c r="D45" s="3"/>
      <c r="E45" s="3"/>
      <c r="F45" s="3"/>
      <c r="G45" s="3"/>
      <c r="H45" s="3"/>
      <c r="J45" s="8"/>
      <c r="K45" s="4"/>
      <c r="L45" s="3"/>
      <c r="M45" s="3"/>
      <c r="N45" s="3"/>
      <c r="O45" s="3"/>
      <c r="P45" s="3"/>
      <c r="Q45" s="3"/>
      <c r="R45" s="3"/>
      <c r="S45" s="8"/>
      <c r="T45" s="4"/>
      <c r="U45" s="3"/>
      <c r="V45" s="11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3"/>
      <c r="AT45" s="3"/>
      <c r="AU45" s="3"/>
      <c r="AV45" s="5"/>
    </row>
    <row r="46" spans="2:48" s="1" customFormat="1" ht="20.25" customHeight="1">
      <c r="B46" s="2"/>
      <c r="C46" s="10"/>
      <c r="D46" s="3"/>
      <c r="E46" s="298" t="s">
        <v>627</v>
      </c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</row>
    <row r="47" spans="2:48" s="1" customFormat="1" ht="20.25" customHeight="1">
      <c r="B47" s="2"/>
      <c r="D47" s="3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</row>
    <row r="48" spans="2:48" s="1" customFormat="1" ht="20.25" customHeight="1">
      <c r="B48" s="2"/>
      <c r="D48" s="3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</row>
    <row r="49" spans="2:48" s="1" customFormat="1" ht="20.25" customHeight="1">
      <c r="B49" s="2"/>
      <c r="C49" s="3"/>
      <c r="D49" s="3"/>
      <c r="E49" s="3"/>
      <c r="F49" s="3"/>
      <c r="G49" s="3"/>
      <c r="H49" s="3"/>
      <c r="J49" s="8"/>
      <c r="K49" s="4"/>
      <c r="L49" s="3"/>
      <c r="M49" s="3"/>
      <c r="N49" s="3"/>
      <c r="O49" s="3"/>
      <c r="P49" s="3"/>
      <c r="Q49" s="3"/>
      <c r="R49" s="3"/>
      <c r="S49" s="8"/>
      <c r="T49" s="4"/>
      <c r="U49" s="3"/>
      <c r="V49" s="11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3"/>
      <c r="AT49" s="3"/>
      <c r="AU49" s="3"/>
      <c r="AV49" s="5"/>
    </row>
    <row r="50" spans="2:52" s="1" customFormat="1" ht="20.25" customHeight="1">
      <c r="B50" s="2"/>
      <c r="C50" s="298" t="s">
        <v>569</v>
      </c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13"/>
      <c r="AX50" s="13"/>
      <c r="AY50" s="13"/>
      <c r="AZ50" s="13"/>
    </row>
    <row r="51" spans="2:48" s="1" customFormat="1" ht="20.25" customHeight="1">
      <c r="B51" s="2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</row>
    <row r="52" spans="2:48" s="1" customFormat="1" ht="20.25" customHeight="1">
      <c r="B52" s="2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</row>
    <row r="53" spans="2:48" s="1" customFormat="1" ht="20.25" customHeight="1">
      <c r="B53" s="13" t="s">
        <v>274</v>
      </c>
      <c r="C53" s="3"/>
      <c r="D53" s="3"/>
      <c r="E53" s="3"/>
      <c r="F53" s="3"/>
      <c r="G53" s="3"/>
      <c r="H53" s="3"/>
      <c r="J53" s="8"/>
      <c r="K53" s="4"/>
      <c r="L53" s="3"/>
      <c r="M53" s="3"/>
      <c r="N53" s="3"/>
      <c r="O53" s="3"/>
      <c r="P53" s="3"/>
      <c r="Q53" s="3"/>
      <c r="R53" s="3"/>
      <c r="S53" s="8"/>
      <c r="T53" s="4"/>
      <c r="U53" s="3"/>
      <c r="V53" s="11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3"/>
      <c r="AT53" s="3"/>
      <c r="AU53" s="3"/>
      <c r="AV53" s="5"/>
    </row>
    <row r="54" spans="2:48" s="1" customFormat="1" ht="20.25" customHeight="1">
      <c r="B54" s="2"/>
      <c r="C54" s="3"/>
      <c r="D54" s="3"/>
      <c r="E54" s="3"/>
      <c r="F54" s="3"/>
      <c r="G54" s="3"/>
      <c r="H54" s="3"/>
      <c r="J54" s="8"/>
      <c r="K54" s="4"/>
      <c r="L54" s="3"/>
      <c r="M54" s="3"/>
      <c r="N54" s="3"/>
      <c r="O54" s="3"/>
      <c r="P54" s="3"/>
      <c r="Q54" s="3"/>
      <c r="R54" s="3"/>
      <c r="S54" s="8"/>
      <c r="T54" s="4"/>
      <c r="U54" s="3"/>
      <c r="V54" s="11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3"/>
      <c r="AT54" s="3"/>
      <c r="AU54" s="3"/>
      <c r="AV54" s="5"/>
    </row>
    <row r="55" spans="1:49" s="1" customFormat="1" ht="20.25" customHeight="1">
      <c r="A55" s="4"/>
      <c r="B55" s="2" t="s">
        <v>276</v>
      </c>
      <c r="C55" s="4"/>
      <c r="D55" s="4"/>
      <c r="E55" s="4"/>
      <c r="F55" s="4"/>
      <c r="G55" s="306"/>
      <c r="H55" s="306"/>
      <c r="I55" s="306"/>
      <c r="J55" s="306"/>
      <c r="K55" s="306"/>
      <c r="L55" s="306"/>
      <c r="M55" s="306"/>
      <c r="P55" s="51" t="s">
        <v>7</v>
      </c>
      <c r="Q55" s="306"/>
      <c r="R55" s="306"/>
      <c r="S55" s="306"/>
      <c r="T55" s="306"/>
      <c r="U55" s="306"/>
      <c r="V55" s="306"/>
      <c r="W55" s="306"/>
      <c r="Z55" s="4"/>
      <c r="AA55" s="51" t="s">
        <v>8</v>
      </c>
      <c r="AB55" s="306"/>
      <c r="AC55" s="306"/>
      <c r="AD55" s="306"/>
      <c r="AE55" s="306"/>
      <c r="AF55" s="306"/>
      <c r="AG55" s="306"/>
      <c r="AH55" s="306"/>
      <c r="AK55" s="51" t="s">
        <v>9</v>
      </c>
      <c r="AL55" s="301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4"/>
    </row>
    <row r="56" spans="2:48" s="1" customFormat="1" ht="20.25" customHeight="1">
      <c r="B56" s="2"/>
      <c r="C56" s="3"/>
      <c r="D56" s="3"/>
      <c r="E56" s="3"/>
      <c r="F56" s="3"/>
      <c r="G56" s="3"/>
      <c r="H56" s="3"/>
      <c r="I56" s="3"/>
      <c r="J56" s="4"/>
      <c r="K56" s="3"/>
      <c r="L56" s="3"/>
      <c r="M56" s="3"/>
      <c r="N56" s="3"/>
      <c r="O56" s="3"/>
      <c r="P56" s="3"/>
      <c r="Q56" s="3"/>
      <c r="R56" s="3"/>
      <c r="S56" s="3"/>
      <c r="T56" s="4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9"/>
    </row>
    <row r="57" spans="2:36" s="1" customFormat="1" ht="20.25" customHeight="1">
      <c r="B57" s="2" t="s">
        <v>278</v>
      </c>
      <c r="F57" s="51" t="s">
        <v>38</v>
      </c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4"/>
      <c r="AJ57" s="14" t="s">
        <v>277</v>
      </c>
    </row>
    <row r="58" spans="2:48" s="1" customFormat="1" ht="20.25" customHeight="1">
      <c r="B58" s="2"/>
      <c r="C58" s="3"/>
      <c r="D58" s="3"/>
      <c r="E58" s="3"/>
      <c r="F58" s="3"/>
      <c r="G58" s="3"/>
      <c r="H58" s="6"/>
      <c r="I58" s="6"/>
      <c r="J58" s="7"/>
      <c r="K58" s="6"/>
      <c r="L58" s="6"/>
      <c r="M58" s="6"/>
      <c r="N58" s="6"/>
      <c r="O58" s="6"/>
      <c r="P58" s="6"/>
      <c r="T58" s="6"/>
      <c r="U58" s="6"/>
      <c r="Z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3"/>
      <c r="AT58" s="3"/>
      <c r="AU58" s="3"/>
      <c r="AV58" s="5"/>
    </row>
    <row r="59" spans="2:48" s="1" customFormat="1" ht="20.25" customHeight="1">
      <c r="B59" s="2" t="s">
        <v>279</v>
      </c>
      <c r="C59" s="3"/>
      <c r="D59" s="3"/>
      <c r="E59" s="3"/>
      <c r="F59" s="3"/>
      <c r="G59" s="3"/>
      <c r="H59" s="6"/>
      <c r="I59" s="6"/>
      <c r="J59" s="7"/>
      <c r="K59" s="6"/>
      <c r="L59" s="6"/>
      <c r="M59" s="6"/>
      <c r="N59" s="6"/>
      <c r="O59" s="6"/>
      <c r="P59" s="6"/>
      <c r="T59" s="6"/>
      <c r="U59" s="6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</row>
    <row r="60" spans="2:48" s="1" customFormat="1" ht="20.25" customHeight="1">
      <c r="B60" s="2"/>
      <c r="C60" s="3"/>
      <c r="D60" s="3"/>
      <c r="E60" s="3"/>
      <c r="F60" s="3"/>
      <c r="G60" s="3"/>
      <c r="H60" s="6"/>
      <c r="I60" s="6"/>
      <c r="J60" s="7"/>
      <c r="K60" s="6"/>
      <c r="L60" s="6"/>
      <c r="M60" s="6"/>
      <c r="N60" s="6"/>
      <c r="O60" s="6"/>
      <c r="P60" s="6"/>
      <c r="T60" s="6"/>
      <c r="U60" s="6"/>
      <c r="Z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3"/>
      <c r="AT60" s="3"/>
      <c r="AU60" s="3"/>
      <c r="AV60" s="5"/>
    </row>
    <row r="61" spans="2:48" s="1" customFormat="1" ht="20.25" customHeight="1">
      <c r="B61" s="2"/>
      <c r="C61" s="14" t="s">
        <v>596</v>
      </c>
      <c r="E61" s="3"/>
      <c r="F61" s="3"/>
      <c r="G61" s="3"/>
      <c r="H61" s="3"/>
      <c r="K61" s="4"/>
      <c r="L61" s="4"/>
      <c r="M61" s="4"/>
      <c r="N61" s="4"/>
      <c r="O61" s="4"/>
      <c r="P61" s="4"/>
      <c r="Q61" s="4"/>
      <c r="R61" s="4"/>
      <c r="T61" s="6"/>
      <c r="U61" s="6"/>
      <c r="Z61" s="15" t="s">
        <v>281</v>
      </c>
      <c r="AB61" s="10"/>
      <c r="AD61" s="2" t="s">
        <v>280</v>
      </c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3"/>
      <c r="AT61" s="3"/>
      <c r="AU61" s="3"/>
      <c r="AV61" s="5"/>
    </row>
    <row r="62" s="1" customFormat="1" ht="20.25" customHeight="1"/>
    <row r="63" spans="1:49" s="40" customFormat="1" ht="20.2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 t="s">
        <v>10</v>
      </c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</row>
    <row r="64" s="41" customFormat="1" ht="20.25" customHeight="1">
      <c r="Y64" s="42"/>
    </row>
    <row r="65" spans="1:49" s="1" customFormat="1" ht="20.25" customHeight="1">
      <c r="A65" s="297" t="s">
        <v>692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</row>
    <row r="66" spans="1:49" s="1" customFormat="1" ht="20.25" customHeight="1">
      <c r="A66" s="319" t="s">
        <v>396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  <c r="AM66" s="319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</row>
    <row r="67" spans="1:49" s="1" customFormat="1" ht="20.25" customHeight="1">
      <c r="A67" s="4"/>
      <c r="B67" s="52" t="s">
        <v>477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s="1" customFormat="1" ht="20.25" customHeight="1">
      <c r="A68" s="4"/>
      <c r="B68" s="52" t="s">
        <v>478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s="1" customFormat="1" ht="20.25" customHeight="1">
      <c r="A69" s="4"/>
      <c r="B69" s="5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s="37" customFormat="1" ht="29.25" customHeight="1">
      <c r="A70" s="53"/>
      <c r="B70" s="54" t="s">
        <v>391</v>
      </c>
      <c r="C70" s="53"/>
      <c r="D70" s="53"/>
      <c r="E70" s="53"/>
      <c r="F70" s="53"/>
      <c r="G70" s="53"/>
      <c r="H70" s="53"/>
      <c r="I70" s="53"/>
      <c r="J70" s="53"/>
      <c r="K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37" customFormat="1" ht="22.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37" customFormat="1" ht="22.5">
      <c r="A72" s="53"/>
      <c r="B72" s="55" t="s">
        <v>11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X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="37" customFormat="1" ht="22.5">
      <c r="AW73" s="53"/>
    </row>
    <row r="74" spans="2:49" s="37" customFormat="1" ht="22.5">
      <c r="B74" s="308" t="s">
        <v>392</v>
      </c>
      <c r="C74" s="308"/>
      <c r="D74" s="308"/>
      <c r="E74" s="308"/>
      <c r="F74" s="308"/>
      <c r="G74" s="308"/>
      <c r="H74" s="308"/>
      <c r="J74" s="37" t="s">
        <v>395</v>
      </c>
      <c r="AW74" s="53"/>
    </row>
    <row r="75" spans="10:49" s="37" customFormat="1" ht="24.75">
      <c r="J75" s="37" t="s">
        <v>464</v>
      </c>
      <c r="AC75" s="49"/>
      <c r="AD75" s="37" t="s">
        <v>465</v>
      </c>
      <c r="AW75" s="53"/>
    </row>
    <row r="76" s="37" customFormat="1" ht="22.5">
      <c r="AW76" s="53"/>
    </row>
    <row r="77" spans="2:49" s="37" customFormat="1" ht="22.5">
      <c r="B77" s="307" t="s">
        <v>394</v>
      </c>
      <c r="C77" s="307"/>
      <c r="D77" s="307"/>
      <c r="E77" s="307"/>
      <c r="F77" s="307"/>
      <c r="G77" s="307"/>
      <c r="H77" s="307"/>
      <c r="J77" s="37" t="s">
        <v>393</v>
      </c>
      <c r="AW77" s="53"/>
    </row>
    <row r="78" s="37" customFormat="1" ht="22.5">
      <c r="AW78" s="53"/>
    </row>
    <row r="79" spans="2:49" s="37" customFormat="1" ht="22.5">
      <c r="B79" s="37" t="s">
        <v>466</v>
      </c>
      <c r="R79" s="304" t="s">
        <v>467</v>
      </c>
      <c r="S79" s="304"/>
      <c r="T79" s="304"/>
      <c r="U79" s="37" t="s">
        <v>468</v>
      </c>
      <c r="V79" s="305" t="s">
        <v>469</v>
      </c>
      <c r="W79" s="305"/>
      <c r="X79" s="305"/>
      <c r="Y79" s="305"/>
      <c r="Z79" s="37" t="s">
        <v>479</v>
      </c>
      <c r="AW79" s="53"/>
    </row>
    <row r="80" spans="1:53" s="37" customFormat="1" ht="22.5">
      <c r="A80" s="53"/>
      <c r="AX80" s="56"/>
      <c r="AY80" s="56"/>
      <c r="AZ80" s="56"/>
      <c r="BA80" s="56"/>
    </row>
    <row r="81" spans="1:49" s="37" customFormat="1" ht="22.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7" t="s">
        <v>12</v>
      </c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</row>
    <row r="82" spans="1:49" s="1" customFormat="1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58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</sheetData>
  <sheetProtection sheet="1"/>
  <mergeCells count="31">
    <mergeCell ref="M44:AV44"/>
    <mergeCell ref="J2:AW2"/>
    <mergeCell ref="J3:AW3"/>
    <mergeCell ref="J5:AW5"/>
    <mergeCell ref="J29:AV29"/>
    <mergeCell ref="A10:AV11"/>
    <mergeCell ref="A8:AV9"/>
    <mergeCell ref="AO16:AW16"/>
    <mergeCell ref="J25:AV25"/>
    <mergeCell ref="B16:I16"/>
    <mergeCell ref="A12:AV13"/>
    <mergeCell ref="R79:T79"/>
    <mergeCell ref="V79:Y79"/>
    <mergeCell ref="Q55:W55"/>
    <mergeCell ref="AB55:AH55"/>
    <mergeCell ref="B77:H77"/>
    <mergeCell ref="B74:H74"/>
    <mergeCell ref="G57:AH57"/>
    <mergeCell ref="A66:AW66"/>
    <mergeCell ref="X59:AV59"/>
    <mergeCell ref="G55:M55"/>
    <mergeCell ref="A65:AW65"/>
    <mergeCell ref="C50:AV52"/>
    <mergeCell ref="E46:AV48"/>
    <mergeCell ref="J16:AN16"/>
    <mergeCell ref="A15:AW15"/>
    <mergeCell ref="AL55:AV55"/>
    <mergeCell ref="W31:AQ31"/>
    <mergeCell ref="AD38:AV38"/>
    <mergeCell ref="G33:V33"/>
    <mergeCell ref="M40:AE40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51"/>
  <sheetViews>
    <sheetView showGridLines="0" view="pageBreakPreview" zoomScale="55" zoomScaleNormal="55" zoomScaleSheetLayoutView="55" zoomScalePageLayoutView="25" workbookViewId="0" topLeftCell="A39">
      <selection activeCell="AB121" sqref="AB121"/>
    </sheetView>
  </sheetViews>
  <sheetFormatPr defaultColWidth="3.8515625" defaultRowHeight="20.25" customHeight="1"/>
  <cols>
    <col min="1" max="1" width="5.00390625" style="92" bestFit="1" customWidth="1"/>
    <col min="2" max="64" width="3.8515625" style="92" customWidth="1"/>
    <col min="65" max="92" width="3.8515625" style="91" customWidth="1"/>
    <col min="93" max="16384" width="3.8515625" style="92" customWidth="1"/>
  </cols>
  <sheetData>
    <row r="1" spans="1:103" s="61" customFormat="1" ht="30">
      <c r="A1" s="364" t="s">
        <v>499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59"/>
      <c r="AX1" s="361" t="s">
        <v>41</v>
      </c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1"/>
      <c r="BK1" s="361"/>
      <c r="BL1" s="361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351" t="s">
        <v>326</v>
      </c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3"/>
    </row>
    <row r="2" spans="1:103" s="61" customFormat="1" ht="30">
      <c r="A2" s="364" t="s">
        <v>288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59"/>
      <c r="AX2" s="361" t="s">
        <v>289</v>
      </c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354"/>
      <c r="CK2" s="355"/>
      <c r="CL2" s="355"/>
      <c r="CM2" s="355"/>
      <c r="CN2" s="355"/>
      <c r="CO2" s="355"/>
      <c r="CP2" s="355"/>
      <c r="CQ2" s="355"/>
      <c r="CR2" s="355"/>
      <c r="CS2" s="355"/>
      <c r="CT2" s="355"/>
      <c r="CU2" s="355"/>
      <c r="CV2" s="355"/>
      <c r="CW2" s="355"/>
      <c r="CX2" s="355"/>
      <c r="CY2" s="356"/>
    </row>
    <row r="3" spans="25:92" s="62" customFormat="1" ht="20.25" customHeight="1">
      <c r="Y3" s="63"/>
      <c r="BM3" s="64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</row>
    <row r="4" spans="1:92" s="37" customFormat="1" ht="20.25" customHeight="1">
      <c r="A4" s="66" t="s">
        <v>204</v>
      </c>
      <c r="B4" s="67" t="s">
        <v>304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</row>
    <row r="5" spans="1:92" s="1" customFormat="1" ht="20.25" customHeight="1">
      <c r="A5" s="2"/>
      <c r="B5" s="4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0"/>
      <c r="AM5" s="2"/>
      <c r="AN5" s="48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</row>
    <row r="6" spans="1:92" s="1" customFormat="1" ht="20.25" customHeight="1">
      <c r="A6" s="2"/>
      <c r="B6" s="373" t="s">
        <v>25</v>
      </c>
      <c r="C6" s="373"/>
      <c r="D6" s="373"/>
      <c r="E6" s="373" t="s">
        <v>42</v>
      </c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 t="s">
        <v>205</v>
      </c>
      <c r="AA6" s="373"/>
      <c r="AB6" s="373"/>
      <c r="AC6" s="373"/>
      <c r="AD6" s="432" t="s">
        <v>285</v>
      </c>
      <c r="AE6" s="432"/>
      <c r="AF6" s="432"/>
      <c r="AG6" s="432"/>
      <c r="AH6" s="373" t="s">
        <v>13</v>
      </c>
      <c r="AI6" s="373"/>
      <c r="AJ6" s="373"/>
      <c r="AK6" s="373"/>
      <c r="AL6" s="373"/>
      <c r="AM6" s="373" t="s">
        <v>206</v>
      </c>
      <c r="AN6" s="373"/>
      <c r="AO6" s="373"/>
      <c r="AP6" s="373"/>
      <c r="AQ6" s="373"/>
      <c r="AR6" s="373"/>
      <c r="AS6" s="373"/>
      <c r="AT6" s="373"/>
      <c r="AU6" s="373"/>
      <c r="AV6" s="373"/>
      <c r="AW6" s="64"/>
      <c r="AX6" s="373" t="s">
        <v>13</v>
      </c>
      <c r="AY6" s="373"/>
      <c r="AZ6" s="373"/>
      <c r="BA6" s="373"/>
      <c r="BB6" s="373"/>
      <c r="BC6" s="373" t="s">
        <v>206</v>
      </c>
      <c r="BD6" s="373"/>
      <c r="BE6" s="373"/>
      <c r="BF6" s="373"/>
      <c r="BG6" s="373"/>
      <c r="BH6" s="373"/>
      <c r="BI6" s="373"/>
      <c r="BJ6" s="373"/>
      <c r="BK6" s="373"/>
      <c r="BL6" s="373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</row>
    <row r="7" spans="2:92" s="71" customFormat="1" ht="20.25" customHeight="1"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432"/>
      <c r="AE7" s="432"/>
      <c r="AF7" s="432"/>
      <c r="AG7" s="432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72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</row>
    <row r="8" spans="2:92" s="73" customFormat="1" ht="22.5">
      <c r="B8" s="366" t="s">
        <v>43</v>
      </c>
      <c r="C8" s="367" t="s">
        <v>43</v>
      </c>
      <c r="D8" s="368" t="s">
        <v>43</v>
      </c>
      <c r="E8" s="327" t="s">
        <v>44</v>
      </c>
      <c r="F8" s="328" t="s">
        <v>44</v>
      </c>
      <c r="G8" s="328" t="s">
        <v>44</v>
      </c>
      <c r="H8" s="328" t="s">
        <v>44</v>
      </c>
      <c r="I8" s="328" t="s">
        <v>44</v>
      </c>
      <c r="J8" s="328" t="s">
        <v>44</v>
      </c>
      <c r="K8" s="328" t="s">
        <v>44</v>
      </c>
      <c r="L8" s="328" t="s">
        <v>44</v>
      </c>
      <c r="M8" s="328" t="s">
        <v>44</v>
      </c>
      <c r="N8" s="328" t="s">
        <v>44</v>
      </c>
      <c r="O8" s="328" t="s">
        <v>44</v>
      </c>
      <c r="P8" s="328" t="s">
        <v>44</v>
      </c>
      <c r="Q8" s="328" t="s">
        <v>44</v>
      </c>
      <c r="R8" s="328" t="s">
        <v>44</v>
      </c>
      <c r="S8" s="328" t="s">
        <v>44</v>
      </c>
      <c r="T8" s="328" t="s">
        <v>44</v>
      </c>
      <c r="U8" s="328" t="s">
        <v>44</v>
      </c>
      <c r="V8" s="328" t="s">
        <v>44</v>
      </c>
      <c r="W8" s="328" t="s">
        <v>44</v>
      </c>
      <c r="X8" s="328" t="s">
        <v>44</v>
      </c>
      <c r="Y8" s="329" t="s">
        <v>44</v>
      </c>
      <c r="Z8" s="330" t="s">
        <v>45</v>
      </c>
      <c r="AA8" s="331" t="s">
        <v>45</v>
      </c>
      <c r="AB8" s="331" t="s">
        <v>45</v>
      </c>
      <c r="AC8" s="332" t="s">
        <v>45</v>
      </c>
      <c r="AD8" s="333">
        <v>638.2702456585929</v>
      </c>
      <c r="AE8" s="334">
        <v>638.2702456585929</v>
      </c>
      <c r="AF8" s="334">
        <v>638.2702456585929</v>
      </c>
      <c r="AG8" s="335">
        <v>638.2702456585929</v>
      </c>
      <c r="AH8" s="336"/>
      <c r="AI8" s="337"/>
      <c r="AJ8" s="337"/>
      <c r="AK8" s="337"/>
      <c r="AL8" s="338"/>
      <c r="AM8" s="324">
        <f aca="true" t="shared" si="0" ref="AM8:AM41">AD8*AH8</f>
        <v>0</v>
      </c>
      <c r="AN8" s="325">
        <f aca="true" t="shared" si="1" ref="AN8:AN41">AL8*AM8</f>
        <v>0</v>
      </c>
      <c r="AO8" s="325">
        <f aca="true" t="shared" si="2" ref="AO8:AO41">AM8*AN8</f>
        <v>0</v>
      </c>
      <c r="AP8" s="325">
        <f aca="true" t="shared" si="3" ref="AP8:AP41">AN8*AO8</f>
        <v>0</v>
      </c>
      <c r="AQ8" s="325">
        <f aca="true" t="shared" si="4" ref="AQ8:AQ41">AO8*AP8</f>
        <v>0</v>
      </c>
      <c r="AR8" s="325">
        <f aca="true" t="shared" si="5" ref="AR8:AR41">AP8*AQ8</f>
        <v>0</v>
      </c>
      <c r="AS8" s="325">
        <f aca="true" t="shared" si="6" ref="AS8:AS41">AQ8*AR8</f>
        <v>0</v>
      </c>
      <c r="AT8" s="325">
        <f aca="true" t="shared" si="7" ref="AT8:AT41">AR8*AS8</f>
        <v>0</v>
      </c>
      <c r="AU8" s="325">
        <f aca="true" t="shared" si="8" ref="AU8:AU41">AS8*AT8</f>
        <v>0</v>
      </c>
      <c r="AV8" s="326">
        <f aca="true" t="shared" si="9" ref="AV8:AV41">AT8*AU8</f>
        <v>0</v>
      </c>
      <c r="AW8" s="74"/>
      <c r="AX8" s="336"/>
      <c r="AY8" s="337"/>
      <c r="AZ8" s="337"/>
      <c r="BA8" s="337"/>
      <c r="BB8" s="338"/>
      <c r="BC8" s="324">
        <f aca="true" t="shared" si="10" ref="BC8:BC41">AX8*AD8</f>
        <v>0</v>
      </c>
      <c r="BD8" s="325"/>
      <c r="BE8" s="325"/>
      <c r="BF8" s="325"/>
      <c r="BG8" s="325"/>
      <c r="BH8" s="325"/>
      <c r="BI8" s="325"/>
      <c r="BJ8" s="325"/>
      <c r="BK8" s="325"/>
      <c r="BL8" s="326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7"/>
    </row>
    <row r="9" spans="2:92" s="73" customFormat="1" ht="22.5">
      <c r="B9" s="366" t="s">
        <v>46</v>
      </c>
      <c r="C9" s="367" t="s">
        <v>46</v>
      </c>
      <c r="D9" s="368" t="s">
        <v>46</v>
      </c>
      <c r="E9" s="327" t="s">
        <v>47</v>
      </c>
      <c r="F9" s="328" t="s">
        <v>47</v>
      </c>
      <c r="G9" s="328" t="s">
        <v>47</v>
      </c>
      <c r="H9" s="328" t="s">
        <v>47</v>
      </c>
      <c r="I9" s="328" t="s">
        <v>47</v>
      </c>
      <c r="J9" s="328" t="s">
        <v>47</v>
      </c>
      <c r="K9" s="328" t="s">
        <v>47</v>
      </c>
      <c r="L9" s="328" t="s">
        <v>47</v>
      </c>
      <c r="M9" s="328" t="s">
        <v>47</v>
      </c>
      <c r="N9" s="328" t="s">
        <v>47</v>
      </c>
      <c r="O9" s="328" t="s">
        <v>47</v>
      </c>
      <c r="P9" s="328" t="s">
        <v>47</v>
      </c>
      <c r="Q9" s="328" t="s">
        <v>47</v>
      </c>
      <c r="R9" s="328" t="s">
        <v>47</v>
      </c>
      <c r="S9" s="328" t="s">
        <v>47</v>
      </c>
      <c r="T9" s="328" t="s">
        <v>47</v>
      </c>
      <c r="U9" s="328" t="s">
        <v>47</v>
      </c>
      <c r="V9" s="328" t="s">
        <v>47</v>
      </c>
      <c r="W9" s="328" t="s">
        <v>47</v>
      </c>
      <c r="X9" s="328" t="s">
        <v>47</v>
      </c>
      <c r="Y9" s="329" t="s">
        <v>47</v>
      </c>
      <c r="Z9" s="330" t="s">
        <v>45</v>
      </c>
      <c r="AA9" s="331" t="s">
        <v>45</v>
      </c>
      <c r="AB9" s="331" t="s">
        <v>45</v>
      </c>
      <c r="AC9" s="332" t="s">
        <v>45</v>
      </c>
      <c r="AD9" s="333">
        <v>1223.1189033613446</v>
      </c>
      <c r="AE9" s="334">
        <v>1223.1189033613446</v>
      </c>
      <c r="AF9" s="334">
        <v>1223.1189033613446</v>
      </c>
      <c r="AG9" s="335">
        <v>1223.1189033613446</v>
      </c>
      <c r="AH9" s="336"/>
      <c r="AI9" s="337"/>
      <c r="AJ9" s="337"/>
      <c r="AK9" s="337"/>
      <c r="AL9" s="338"/>
      <c r="AM9" s="324">
        <f t="shared" si="0"/>
        <v>0</v>
      </c>
      <c r="AN9" s="325">
        <f t="shared" si="1"/>
        <v>0</v>
      </c>
      <c r="AO9" s="325">
        <f t="shared" si="2"/>
        <v>0</v>
      </c>
      <c r="AP9" s="325">
        <f t="shared" si="3"/>
        <v>0</v>
      </c>
      <c r="AQ9" s="325">
        <f t="shared" si="4"/>
        <v>0</v>
      </c>
      <c r="AR9" s="325">
        <f t="shared" si="5"/>
        <v>0</v>
      </c>
      <c r="AS9" s="325">
        <f t="shared" si="6"/>
        <v>0</v>
      </c>
      <c r="AT9" s="325">
        <f t="shared" si="7"/>
        <v>0</v>
      </c>
      <c r="AU9" s="325">
        <f t="shared" si="8"/>
        <v>0</v>
      </c>
      <c r="AV9" s="326">
        <f t="shared" si="9"/>
        <v>0</v>
      </c>
      <c r="AW9" s="74"/>
      <c r="AX9" s="336"/>
      <c r="AY9" s="337"/>
      <c r="AZ9" s="337"/>
      <c r="BA9" s="337"/>
      <c r="BB9" s="338"/>
      <c r="BC9" s="324">
        <f t="shared" si="10"/>
        <v>0</v>
      </c>
      <c r="BD9" s="325"/>
      <c r="BE9" s="325"/>
      <c r="BF9" s="325"/>
      <c r="BG9" s="325"/>
      <c r="BH9" s="325"/>
      <c r="BI9" s="325"/>
      <c r="BJ9" s="325"/>
      <c r="BK9" s="325"/>
      <c r="BL9" s="326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7"/>
    </row>
    <row r="10" spans="2:92" s="73" customFormat="1" ht="22.5">
      <c r="B10" s="366" t="s">
        <v>48</v>
      </c>
      <c r="C10" s="367" t="s">
        <v>48</v>
      </c>
      <c r="D10" s="368" t="s">
        <v>48</v>
      </c>
      <c r="E10" s="327" t="s">
        <v>49</v>
      </c>
      <c r="F10" s="328" t="s">
        <v>49</v>
      </c>
      <c r="G10" s="328" t="s">
        <v>49</v>
      </c>
      <c r="H10" s="328" t="s">
        <v>49</v>
      </c>
      <c r="I10" s="328" t="s">
        <v>49</v>
      </c>
      <c r="J10" s="328" t="s">
        <v>49</v>
      </c>
      <c r="K10" s="328" t="s">
        <v>49</v>
      </c>
      <c r="L10" s="328" t="s">
        <v>49</v>
      </c>
      <c r="M10" s="328" t="s">
        <v>49</v>
      </c>
      <c r="N10" s="328" t="s">
        <v>49</v>
      </c>
      <c r="O10" s="328" t="s">
        <v>49</v>
      </c>
      <c r="P10" s="328" t="s">
        <v>49</v>
      </c>
      <c r="Q10" s="328" t="s">
        <v>49</v>
      </c>
      <c r="R10" s="328" t="s">
        <v>49</v>
      </c>
      <c r="S10" s="328" t="s">
        <v>49</v>
      </c>
      <c r="T10" s="328" t="s">
        <v>49</v>
      </c>
      <c r="U10" s="328" t="s">
        <v>49</v>
      </c>
      <c r="V10" s="328" t="s">
        <v>49</v>
      </c>
      <c r="W10" s="328" t="s">
        <v>49</v>
      </c>
      <c r="X10" s="328" t="s">
        <v>49</v>
      </c>
      <c r="Y10" s="329" t="s">
        <v>49</v>
      </c>
      <c r="Z10" s="330" t="s">
        <v>45</v>
      </c>
      <c r="AA10" s="331" t="s">
        <v>45</v>
      </c>
      <c r="AB10" s="331" t="s">
        <v>45</v>
      </c>
      <c r="AC10" s="332" t="s">
        <v>45</v>
      </c>
      <c r="AD10" s="333">
        <v>455.50709107249963</v>
      </c>
      <c r="AE10" s="334">
        <v>455.50709107249963</v>
      </c>
      <c r="AF10" s="334">
        <v>455.50709107249963</v>
      </c>
      <c r="AG10" s="335">
        <v>455.50709107249963</v>
      </c>
      <c r="AH10" s="336"/>
      <c r="AI10" s="337"/>
      <c r="AJ10" s="337"/>
      <c r="AK10" s="337"/>
      <c r="AL10" s="338"/>
      <c r="AM10" s="324">
        <f t="shared" si="0"/>
        <v>0</v>
      </c>
      <c r="AN10" s="325">
        <f t="shared" si="1"/>
        <v>0</v>
      </c>
      <c r="AO10" s="325">
        <f t="shared" si="2"/>
        <v>0</v>
      </c>
      <c r="AP10" s="325">
        <f t="shared" si="3"/>
        <v>0</v>
      </c>
      <c r="AQ10" s="325">
        <f t="shared" si="4"/>
        <v>0</v>
      </c>
      <c r="AR10" s="325">
        <f t="shared" si="5"/>
        <v>0</v>
      </c>
      <c r="AS10" s="325">
        <f t="shared" si="6"/>
        <v>0</v>
      </c>
      <c r="AT10" s="325">
        <f t="shared" si="7"/>
        <v>0</v>
      </c>
      <c r="AU10" s="325">
        <f t="shared" si="8"/>
        <v>0</v>
      </c>
      <c r="AV10" s="326">
        <f t="shared" si="9"/>
        <v>0</v>
      </c>
      <c r="AW10" s="74"/>
      <c r="AX10" s="336"/>
      <c r="AY10" s="337"/>
      <c r="AZ10" s="337"/>
      <c r="BA10" s="337"/>
      <c r="BB10" s="338"/>
      <c r="BC10" s="324">
        <f t="shared" si="10"/>
        <v>0</v>
      </c>
      <c r="BD10" s="325"/>
      <c r="BE10" s="325"/>
      <c r="BF10" s="325"/>
      <c r="BG10" s="325"/>
      <c r="BH10" s="325"/>
      <c r="BI10" s="325"/>
      <c r="BJ10" s="325"/>
      <c r="BK10" s="325"/>
      <c r="BL10" s="326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9"/>
      <c r="CD10" s="79"/>
      <c r="CE10" s="79"/>
      <c r="CF10" s="79"/>
      <c r="CG10" s="79"/>
      <c r="CH10" s="80"/>
      <c r="CI10" s="80"/>
      <c r="CJ10" s="80"/>
      <c r="CK10" s="80"/>
      <c r="CL10" s="80"/>
      <c r="CM10" s="80"/>
      <c r="CN10" s="77"/>
    </row>
    <row r="11" spans="2:92" s="73" customFormat="1" ht="22.5">
      <c r="B11" s="366" t="s">
        <v>50</v>
      </c>
      <c r="C11" s="367" t="s">
        <v>50</v>
      </c>
      <c r="D11" s="368" t="s">
        <v>50</v>
      </c>
      <c r="E11" s="327" t="s">
        <v>51</v>
      </c>
      <c r="F11" s="328" t="s">
        <v>51</v>
      </c>
      <c r="G11" s="328" t="s">
        <v>51</v>
      </c>
      <c r="H11" s="328" t="s">
        <v>51</v>
      </c>
      <c r="I11" s="328" t="s">
        <v>51</v>
      </c>
      <c r="J11" s="328" t="s">
        <v>51</v>
      </c>
      <c r="K11" s="328" t="s">
        <v>51</v>
      </c>
      <c r="L11" s="328" t="s">
        <v>51</v>
      </c>
      <c r="M11" s="328" t="s">
        <v>51</v>
      </c>
      <c r="N11" s="328" t="s">
        <v>51</v>
      </c>
      <c r="O11" s="328" t="s">
        <v>51</v>
      </c>
      <c r="P11" s="328" t="s">
        <v>51</v>
      </c>
      <c r="Q11" s="328" t="s">
        <v>51</v>
      </c>
      <c r="R11" s="328" t="s">
        <v>51</v>
      </c>
      <c r="S11" s="328" t="s">
        <v>51</v>
      </c>
      <c r="T11" s="328" t="s">
        <v>51</v>
      </c>
      <c r="U11" s="328" t="s">
        <v>51</v>
      </c>
      <c r="V11" s="328" t="s">
        <v>51</v>
      </c>
      <c r="W11" s="328" t="s">
        <v>51</v>
      </c>
      <c r="X11" s="328" t="s">
        <v>51</v>
      </c>
      <c r="Y11" s="329" t="s">
        <v>51</v>
      </c>
      <c r="Z11" s="330" t="s">
        <v>45</v>
      </c>
      <c r="AA11" s="331" t="s">
        <v>45</v>
      </c>
      <c r="AB11" s="331" t="s">
        <v>45</v>
      </c>
      <c r="AC11" s="332" t="s">
        <v>45</v>
      </c>
      <c r="AD11" s="333">
        <v>358.99662114298746</v>
      </c>
      <c r="AE11" s="334">
        <v>358.99662114298746</v>
      </c>
      <c r="AF11" s="334">
        <v>358.99662114298746</v>
      </c>
      <c r="AG11" s="335">
        <v>358.99662114298746</v>
      </c>
      <c r="AH11" s="336"/>
      <c r="AI11" s="337"/>
      <c r="AJ11" s="337"/>
      <c r="AK11" s="337"/>
      <c r="AL11" s="338"/>
      <c r="AM11" s="324">
        <f t="shared" si="0"/>
        <v>0</v>
      </c>
      <c r="AN11" s="325">
        <f t="shared" si="1"/>
        <v>0</v>
      </c>
      <c r="AO11" s="325">
        <f t="shared" si="2"/>
        <v>0</v>
      </c>
      <c r="AP11" s="325">
        <f t="shared" si="3"/>
        <v>0</v>
      </c>
      <c r="AQ11" s="325">
        <f t="shared" si="4"/>
        <v>0</v>
      </c>
      <c r="AR11" s="325">
        <f t="shared" si="5"/>
        <v>0</v>
      </c>
      <c r="AS11" s="325">
        <f t="shared" si="6"/>
        <v>0</v>
      </c>
      <c r="AT11" s="325">
        <f t="shared" si="7"/>
        <v>0</v>
      </c>
      <c r="AU11" s="325">
        <f t="shared" si="8"/>
        <v>0</v>
      </c>
      <c r="AV11" s="326">
        <f t="shared" si="9"/>
        <v>0</v>
      </c>
      <c r="AW11" s="74"/>
      <c r="AX11" s="336"/>
      <c r="AY11" s="337"/>
      <c r="AZ11" s="337"/>
      <c r="BA11" s="337"/>
      <c r="BB11" s="338"/>
      <c r="BC11" s="324">
        <f t="shared" si="10"/>
        <v>0</v>
      </c>
      <c r="BD11" s="325"/>
      <c r="BE11" s="325"/>
      <c r="BF11" s="325"/>
      <c r="BG11" s="325"/>
      <c r="BH11" s="325"/>
      <c r="BI11" s="325"/>
      <c r="BJ11" s="325"/>
      <c r="BK11" s="325"/>
      <c r="BL11" s="326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9"/>
      <c r="CD11" s="79"/>
      <c r="CE11" s="79"/>
      <c r="CF11" s="79"/>
      <c r="CG11" s="79"/>
      <c r="CH11" s="80"/>
      <c r="CI11" s="80"/>
      <c r="CJ11" s="80"/>
      <c r="CK11" s="80"/>
      <c r="CL11" s="80"/>
      <c r="CM11" s="80"/>
      <c r="CN11" s="77"/>
    </row>
    <row r="12" spans="2:92" s="73" customFormat="1" ht="22.5">
      <c r="B12" s="366" t="s">
        <v>52</v>
      </c>
      <c r="C12" s="367" t="s">
        <v>52</v>
      </c>
      <c r="D12" s="368" t="s">
        <v>52</v>
      </c>
      <c r="E12" s="327" t="s">
        <v>53</v>
      </c>
      <c r="F12" s="328" t="s">
        <v>53</v>
      </c>
      <c r="G12" s="328" t="s">
        <v>53</v>
      </c>
      <c r="H12" s="328" t="s">
        <v>53</v>
      </c>
      <c r="I12" s="328" t="s">
        <v>53</v>
      </c>
      <c r="J12" s="328" t="s">
        <v>53</v>
      </c>
      <c r="K12" s="328" t="s">
        <v>53</v>
      </c>
      <c r="L12" s="328" t="s">
        <v>53</v>
      </c>
      <c r="M12" s="328" t="s">
        <v>53</v>
      </c>
      <c r="N12" s="328" t="s">
        <v>53</v>
      </c>
      <c r="O12" s="328" t="s">
        <v>53</v>
      </c>
      <c r="P12" s="328" t="s">
        <v>53</v>
      </c>
      <c r="Q12" s="328" t="s">
        <v>53</v>
      </c>
      <c r="R12" s="328" t="s">
        <v>53</v>
      </c>
      <c r="S12" s="328" t="s">
        <v>53</v>
      </c>
      <c r="T12" s="328" t="s">
        <v>53</v>
      </c>
      <c r="U12" s="328" t="s">
        <v>53</v>
      </c>
      <c r="V12" s="328" t="s">
        <v>53</v>
      </c>
      <c r="W12" s="328" t="s">
        <v>53</v>
      </c>
      <c r="X12" s="328" t="s">
        <v>53</v>
      </c>
      <c r="Y12" s="329" t="s">
        <v>53</v>
      </c>
      <c r="Z12" s="330" t="s">
        <v>45</v>
      </c>
      <c r="AA12" s="331" t="s">
        <v>45</v>
      </c>
      <c r="AB12" s="331" t="s">
        <v>45</v>
      </c>
      <c r="AC12" s="332" t="s">
        <v>45</v>
      </c>
      <c r="AD12" s="333">
        <v>439.4664485267789</v>
      </c>
      <c r="AE12" s="334">
        <v>439.4664485267789</v>
      </c>
      <c r="AF12" s="334">
        <v>439.4664485267789</v>
      </c>
      <c r="AG12" s="335">
        <v>439.4664485267789</v>
      </c>
      <c r="AH12" s="336"/>
      <c r="AI12" s="337"/>
      <c r="AJ12" s="337"/>
      <c r="AK12" s="337"/>
      <c r="AL12" s="338"/>
      <c r="AM12" s="324">
        <f t="shared" si="0"/>
        <v>0</v>
      </c>
      <c r="AN12" s="325">
        <f t="shared" si="1"/>
        <v>0</v>
      </c>
      <c r="AO12" s="325">
        <f t="shared" si="2"/>
        <v>0</v>
      </c>
      <c r="AP12" s="325">
        <f t="shared" si="3"/>
        <v>0</v>
      </c>
      <c r="AQ12" s="325">
        <f t="shared" si="4"/>
        <v>0</v>
      </c>
      <c r="AR12" s="325">
        <f t="shared" si="5"/>
        <v>0</v>
      </c>
      <c r="AS12" s="325">
        <f t="shared" si="6"/>
        <v>0</v>
      </c>
      <c r="AT12" s="325">
        <f t="shared" si="7"/>
        <v>0</v>
      </c>
      <c r="AU12" s="325">
        <f t="shared" si="8"/>
        <v>0</v>
      </c>
      <c r="AV12" s="326">
        <f t="shared" si="9"/>
        <v>0</v>
      </c>
      <c r="AW12" s="74"/>
      <c r="AX12" s="336"/>
      <c r="AY12" s="337"/>
      <c r="AZ12" s="337"/>
      <c r="BA12" s="337"/>
      <c r="BB12" s="338"/>
      <c r="BC12" s="324">
        <f t="shared" si="10"/>
        <v>0</v>
      </c>
      <c r="BD12" s="325"/>
      <c r="BE12" s="325"/>
      <c r="BF12" s="325"/>
      <c r="BG12" s="325"/>
      <c r="BH12" s="325"/>
      <c r="BI12" s="325"/>
      <c r="BJ12" s="325"/>
      <c r="BK12" s="325"/>
      <c r="BL12" s="326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9"/>
      <c r="CD12" s="79"/>
      <c r="CE12" s="79"/>
      <c r="CF12" s="79"/>
      <c r="CG12" s="79"/>
      <c r="CH12" s="80"/>
      <c r="CI12" s="80"/>
      <c r="CJ12" s="80"/>
      <c r="CK12" s="80"/>
      <c r="CL12" s="80"/>
      <c r="CM12" s="80"/>
      <c r="CN12" s="77"/>
    </row>
    <row r="13" spans="2:92" s="73" customFormat="1" ht="22.5">
      <c r="B13" s="366" t="s">
        <v>54</v>
      </c>
      <c r="C13" s="367" t="s">
        <v>54</v>
      </c>
      <c r="D13" s="368" t="s">
        <v>54</v>
      </c>
      <c r="E13" s="327" t="s">
        <v>55</v>
      </c>
      <c r="F13" s="328" t="s">
        <v>55</v>
      </c>
      <c r="G13" s="328" t="s">
        <v>55</v>
      </c>
      <c r="H13" s="328" t="s">
        <v>55</v>
      </c>
      <c r="I13" s="328" t="s">
        <v>55</v>
      </c>
      <c r="J13" s="328" t="s">
        <v>55</v>
      </c>
      <c r="K13" s="328" t="s">
        <v>55</v>
      </c>
      <c r="L13" s="328" t="s">
        <v>55</v>
      </c>
      <c r="M13" s="328" t="s">
        <v>55</v>
      </c>
      <c r="N13" s="328" t="s">
        <v>55</v>
      </c>
      <c r="O13" s="328" t="s">
        <v>55</v>
      </c>
      <c r="P13" s="328" t="s">
        <v>55</v>
      </c>
      <c r="Q13" s="328" t="s">
        <v>55</v>
      </c>
      <c r="R13" s="328" t="s">
        <v>55</v>
      </c>
      <c r="S13" s="328" t="s">
        <v>55</v>
      </c>
      <c r="T13" s="328" t="s">
        <v>55</v>
      </c>
      <c r="U13" s="328" t="s">
        <v>55</v>
      </c>
      <c r="V13" s="328" t="s">
        <v>55</v>
      </c>
      <c r="W13" s="328" t="s">
        <v>55</v>
      </c>
      <c r="X13" s="328" t="s">
        <v>55</v>
      </c>
      <c r="Y13" s="329" t="s">
        <v>55</v>
      </c>
      <c r="Z13" s="330" t="s">
        <v>45</v>
      </c>
      <c r="AA13" s="331" t="s">
        <v>45</v>
      </c>
      <c r="AB13" s="331" t="s">
        <v>45</v>
      </c>
      <c r="AC13" s="332" t="s">
        <v>45</v>
      </c>
      <c r="AD13" s="333">
        <v>802.4287842585143</v>
      </c>
      <c r="AE13" s="334">
        <v>802.4287842585143</v>
      </c>
      <c r="AF13" s="334">
        <v>802.4287842585143</v>
      </c>
      <c r="AG13" s="335">
        <v>802.4287842585143</v>
      </c>
      <c r="AH13" s="336"/>
      <c r="AI13" s="337"/>
      <c r="AJ13" s="337"/>
      <c r="AK13" s="337"/>
      <c r="AL13" s="338"/>
      <c r="AM13" s="324">
        <f t="shared" si="0"/>
        <v>0</v>
      </c>
      <c r="AN13" s="325">
        <f t="shared" si="1"/>
        <v>0</v>
      </c>
      <c r="AO13" s="325">
        <f t="shared" si="2"/>
        <v>0</v>
      </c>
      <c r="AP13" s="325">
        <f t="shared" si="3"/>
        <v>0</v>
      </c>
      <c r="AQ13" s="325">
        <f t="shared" si="4"/>
        <v>0</v>
      </c>
      <c r="AR13" s="325">
        <f t="shared" si="5"/>
        <v>0</v>
      </c>
      <c r="AS13" s="325">
        <f t="shared" si="6"/>
        <v>0</v>
      </c>
      <c r="AT13" s="325">
        <f t="shared" si="7"/>
        <v>0</v>
      </c>
      <c r="AU13" s="325">
        <f t="shared" si="8"/>
        <v>0</v>
      </c>
      <c r="AV13" s="326">
        <f t="shared" si="9"/>
        <v>0</v>
      </c>
      <c r="AW13" s="74"/>
      <c r="AX13" s="336"/>
      <c r="AY13" s="337"/>
      <c r="AZ13" s="337"/>
      <c r="BA13" s="337"/>
      <c r="BB13" s="338"/>
      <c r="BC13" s="324">
        <f t="shared" si="10"/>
        <v>0</v>
      </c>
      <c r="BD13" s="325"/>
      <c r="BE13" s="325"/>
      <c r="BF13" s="325"/>
      <c r="BG13" s="325"/>
      <c r="BH13" s="325"/>
      <c r="BI13" s="325"/>
      <c r="BJ13" s="325"/>
      <c r="BK13" s="325"/>
      <c r="BL13" s="326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9"/>
      <c r="CD13" s="79"/>
      <c r="CE13" s="79"/>
      <c r="CF13" s="79"/>
      <c r="CG13" s="79"/>
      <c r="CH13" s="80"/>
      <c r="CI13" s="80"/>
      <c r="CJ13" s="80"/>
      <c r="CK13" s="80"/>
      <c r="CL13" s="80"/>
      <c r="CM13" s="80"/>
      <c r="CN13" s="77"/>
    </row>
    <row r="14" spans="2:92" s="73" customFormat="1" ht="22.5">
      <c r="B14" s="366" t="s">
        <v>56</v>
      </c>
      <c r="C14" s="367" t="s">
        <v>56</v>
      </c>
      <c r="D14" s="368" t="s">
        <v>56</v>
      </c>
      <c r="E14" s="327" t="s">
        <v>57</v>
      </c>
      <c r="F14" s="328" t="s">
        <v>57</v>
      </c>
      <c r="G14" s="328" t="s">
        <v>57</v>
      </c>
      <c r="H14" s="328" t="s">
        <v>57</v>
      </c>
      <c r="I14" s="328" t="s">
        <v>57</v>
      </c>
      <c r="J14" s="328" t="s">
        <v>57</v>
      </c>
      <c r="K14" s="328" t="s">
        <v>57</v>
      </c>
      <c r="L14" s="328" t="s">
        <v>57</v>
      </c>
      <c r="M14" s="328" t="s">
        <v>57</v>
      </c>
      <c r="N14" s="328" t="s">
        <v>57</v>
      </c>
      <c r="O14" s="328" t="s">
        <v>57</v>
      </c>
      <c r="P14" s="328" t="s">
        <v>57</v>
      </c>
      <c r="Q14" s="328" t="s">
        <v>57</v>
      </c>
      <c r="R14" s="328" t="s">
        <v>57</v>
      </c>
      <c r="S14" s="328" t="s">
        <v>57</v>
      </c>
      <c r="T14" s="328" t="s">
        <v>57</v>
      </c>
      <c r="U14" s="328" t="s">
        <v>57</v>
      </c>
      <c r="V14" s="328" t="s">
        <v>57</v>
      </c>
      <c r="W14" s="328" t="s">
        <v>57</v>
      </c>
      <c r="X14" s="328" t="s">
        <v>57</v>
      </c>
      <c r="Y14" s="329" t="s">
        <v>57</v>
      </c>
      <c r="Z14" s="330" t="s">
        <v>45</v>
      </c>
      <c r="AA14" s="331" t="s">
        <v>45</v>
      </c>
      <c r="AB14" s="331" t="s">
        <v>45</v>
      </c>
      <c r="AC14" s="332" t="s">
        <v>45</v>
      </c>
      <c r="AD14" s="333">
        <v>1454.1441645814907</v>
      </c>
      <c r="AE14" s="334">
        <v>1454.1441645814907</v>
      </c>
      <c r="AF14" s="334">
        <v>1454.1441645814907</v>
      </c>
      <c r="AG14" s="335">
        <v>1454.1441645814907</v>
      </c>
      <c r="AH14" s="336"/>
      <c r="AI14" s="337"/>
      <c r="AJ14" s="337"/>
      <c r="AK14" s="337"/>
      <c r="AL14" s="338"/>
      <c r="AM14" s="324">
        <f t="shared" si="0"/>
        <v>0</v>
      </c>
      <c r="AN14" s="325">
        <f t="shared" si="1"/>
        <v>0</v>
      </c>
      <c r="AO14" s="325">
        <f t="shared" si="2"/>
        <v>0</v>
      </c>
      <c r="AP14" s="325">
        <f t="shared" si="3"/>
        <v>0</v>
      </c>
      <c r="AQ14" s="325">
        <f t="shared" si="4"/>
        <v>0</v>
      </c>
      <c r="AR14" s="325">
        <f t="shared" si="5"/>
        <v>0</v>
      </c>
      <c r="AS14" s="325">
        <f t="shared" si="6"/>
        <v>0</v>
      </c>
      <c r="AT14" s="325">
        <f t="shared" si="7"/>
        <v>0</v>
      </c>
      <c r="AU14" s="325">
        <f t="shared" si="8"/>
        <v>0</v>
      </c>
      <c r="AV14" s="326">
        <f t="shared" si="9"/>
        <v>0</v>
      </c>
      <c r="AW14" s="74"/>
      <c r="AX14" s="336"/>
      <c r="AY14" s="337"/>
      <c r="AZ14" s="337"/>
      <c r="BA14" s="337"/>
      <c r="BB14" s="338"/>
      <c r="BC14" s="324">
        <f t="shared" si="10"/>
        <v>0</v>
      </c>
      <c r="BD14" s="325"/>
      <c r="BE14" s="325"/>
      <c r="BF14" s="325"/>
      <c r="BG14" s="325"/>
      <c r="BH14" s="325"/>
      <c r="BI14" s="325"/>
      <c r="BJ14" s="325"/>
      <c r="BK14" s="325"/>
      <c r="BL14" s="326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9"/>
      <c r="CD14" s="79"/>
      <c r="CE14" s="79"/>
      <c r="CF14" s="79"/>
      <c r="CG14" s="79"/>
      <c r="CH14" s="80"/>
      <c r="CI14" s="80"/>
      <c r="CJ14" s="80"/>
      <c r="CK14" s="80"/>
      <c r="CL14" s="80"/>
      <c r="CM14" s="80"/>
      <c r="CN14" s="77"/>
    </row>
    <row r="15" spans="2:92" s="73" customFormat="1" ht="22.5">
      <c r="B15" s="366" t="s">
        <v>58</v>
      </c>
      <c r="C15" s="367" t="s">
        <v>58</v>
      </c>
      <c r="D15" s="368" t="s">
        <v>58</v>
      </c>
      <c r="E15" s="327" t="s">
        <v>59</v>
      </c>
      <c r="F15" s="328" t="s">
        <v>59</v>
      </c>
      <c r="G15" s="328" t="s">
        <v>59</v>
      </c>
      <c r="H15" s="328" t="s">
        <v>59</v>
      </c>
      <c r="I15" s="328" t="s">
        <v>59</v>
      </c>
      <c r="J15" s="328" t="s">
        <v>59</v>
      </c>
      <c r="K15" s="328" t="s">
        <v>59</v>
      </c>
      <c r="L15" s="328" t="s">
        <v>59</v>
      </c>
      <c r="M15" s="328" t="s">
        <v>59</v>
      </c>
      <c r="N15" s="328" t="s">
        <v>59</v>
      </c>
      <c r="O15" s="328" t="s">
        <v>59</v>
      </c>
      <c r="P15" s="328" t="s">
        <v>59</v>
      </c>
      <c r="Q15" s="328" t="s">
        <v>59</v>
      </c>
      <c r="R15" s="328" t="s">
        <v>59</v>
      </c>
      <c r="S15" s="328" t="s">
        <v>59</v>
      </c>
      <c r="T15" s="328" t="s">
        <v>59</v>
      </c>
      <c r="U15" s="328" t="s">
        <v>59</v>
      </c>
      <c r="V15" s="328" t="s">
        <v>59</v>
      </c>
      <c r="W15" s="328" t="s">
        <v>59</v>
      </c>
      <c r="X15" s="328" t="s">
        <v>59</v>
      </c>
      <c r="Y15" s="329" t="s">
        <v>59</v>
      </c>
      <c r="Z15" s="330" t="s">
        <v>45</v>
      </c>
      <c r="AA15" s="331" t="s">
        <v>45</v>
      </c>
      <c r="AB15" s="331" t="s">
        <v>45</v>
      </c>
      <c r="AC15" s="332" t="s">
        <v>45</v>
      </c>
      <c r="AD15" s="333">
        <v>978.2895960157147</v>
      </c>
      <c r="AE15" s="334">
        <v>978.2895960157147</v>
      </c>
      <c r="AF15" s="334">
        <v>978.2895960157147</v>
      </c>
      <c r="AG15" s="335">
        <v>978.2895960157147</v>
      </c>
      <c r="AH15" s="336"/>
      <c r="AI15" s="337"/>
      <c r="AJ15" s="337"/>
      <c r="AK15" s="337"/>
      <c r="AL15" s="338"/>
      <c r="AM15" s="324">
        <f t="shared" si="0"/>
        <v>0</v>
      </c>
      <c r="AN15" s="325">
        <f t="shared" si="1"/>
        <v>0</v>
      </c>
      <c r="AO15" s="325">
        <f t="shared" si="2"/>
        <v>0</v>
      </c>
      <c r="AP15" s="325">
        <f t="shared" si="3"/>
        <v>0</v>
      </c>
      <c r="AQ15" s="325">
        <f t="shared" si="4"/>
        <v>0</v>
      </c>
      <c r="AR15" s="325">
        <f t="shared" si="5"/>
        <v>0</v>
      </c>
      <c r="AS15" s="325">
        <f t="shared" si="6"/>
        <v>0</v>
      </c>
      <c r="AT15" s="325">
        <f t="shared" si="7"/>
        <v>0</v>
      </c>
      <c r="AU15" s="325">
        <f t="shared" si="8"/>
        <v>0</v>
      </c>
      <c r="AV15" s="326">
        <f t="shared" si="9"/>
        <v>0</v>
      </c>
      <c r="AW15" s="74"/>
      <c r="AX15" s="336"/>
      <c r="AY15" s="337"/>
      <c r="AZ15" s="337"/>
      <c r="BA15" s="337"/>
      <c r="BB15" s="338"/>
      <c r="BC15" s="324">
        <f t="shared" si="10"/>
        <v>0</v>
      </c>
      <c r="BD15" s="325"/>
      <c r="BE15" s="325"/>
      <c r="BF15" s="325"/>
      <c r="BG15" s="325"/>
      <c r="BH15" s="325"/>
      <c r="BI15" s="325"/>
      <c r="BJ15" s="325"/>
      <c r="BK15" s="325"/>
      <c r="BL15" s="326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9"/>
      <c r="CD15" s="79"/>
      <c r="CE15" s="79"/>
      <c r="CF15" s="79"/>
      <c r="CG15" s="79"/>
      <c r="CH15" s="80"/>
      <c r="CI15" s="80"/>
      <c r="CJ15" s="80"/>
      <c r="CK15" s="80"/>
      <c r="CL15" s="80"/>
      <c r="CM15" s="80"/>
      <c r="CN15" s="77"/>
    </row>
    <row r="16" spans="2:92" s="73" customFormat="1" ht="22.5">
      <c r="B16" s="366" t="s">
        <v>60</v>
      </c>
      <c r="C16" s="367" t="s">
        <v>60</v>
      </c>
      <c r="D16" s="368" t="s">
        <v>60</v>
      </c>
      <c r="E16" s="327" t="s">
        <v>61</v>
      </c>
      <c r="F16" s="328" t="s">
        <v>61</v>
      </c>
      <c r="G16" s="328" t="s">
        <v>61</v>
      </c>
      <c r="H16" s="328" t="s">
        <v>61</v>
      </c>
      <c r="I16" s="328" t="s">
        <v>61</v>
      </c>
      <c r="J16" s="328" t="s">
        <v>61</v>
      </c>
      <c r="K16" s="328" t="s">
        <v>61</v>
      </c>
      <c r="L16" s="328" t="s">
        <v>61</v>
      </c>
      <c r="M16" s="328" t="s">
        <v>61</v>
      </c>
      <c r="N16" s="328" t="s">
        <v>61</v>
      </c>
      <c r="O16" s="328" t="s">
        <v>61</v>
      </c>
      <c r="P16" s="328" t="s">
        <v>61</v>
      </c>
      <c r="Q16" s="328" t="s">
        <v>61</v>
      </c>
      <c r="R16" s="328" t="s">
        <v>61</v>
      </c>
      <c r="S16" s="328" t="s">
        <v>61</v>
      </c>
      <c r="T16" s="328" t="s">
        <v>61</v>
      </c>
      <c r="U16" s="328" t="s">
        <v>61</v>
      </c>
      <c r="V16" s="328" t="s">
        <v>61</v>
      </c>
      <c r="W16" s="328" t="s">
        <v>61</v>
      </c>
      <c r="X16" s="328" t="s">
        <v>61</v>
      </c>
      <c r="Y16" s="329" t="s">
        <v>61</v>
      </c>
      <c r="Z16" s="330" t="s">
        <v>45</v>
      </c>
      <c r="AA16" s="331" t="s">
        <v>45</v>
      </c>
      <c r="AB16" s="331" t="s">
        <v>45</v>
      </c>
      <c r="AC16" s="332" t="s">
        <v>45</v>
      </c>
      <c r="AD16" s="333">
        <v>2275.8310130958553</v>
      </c>
      <c r="AE16" s="334">
        <v>2275.8310130958553</v>
      </c>
      <c r="AF16" s="334">
        <v>2275.8310130958553</v>
      </c>
      <c r="AG16" s="335">
        <v>2275.8310130958553</v>
      </c>
      <c r="AH16" s="336"/>
      <c r="AI16" s="337"/>
      <c r="AJ16" s="337"/>
      <c r="AK16" s="337"/>
      <c r="AL16" s="338"/>
      <c r="AM16" s="324">
        <f t="shared" si="0"/>
        <v>0</v>
      </c>
      <c r="AN16" s="325">
        <f t="shared" si="1"/>
        <v>0</v>
      </c>
      <c r="AO16" s="325">
        <f t="shared" si="2"/>
        <v>0</v>
      </c>
      <c r="AP16" s="325">
        <f t="shared" si="3"/>
        <v>0</v>
      </c>
      <c r="AQ16" s="325">
        <f t="shared" si="4"/>
        <v>0</v>
      </c>
      <c r="AR16" s="325">
        <f t="shared" si="5"/>
        <v>0</v>
      </c>
      <c r="AS16" s="325">
        <f t="shared" si="6"/>
        <v>0</v>
      </c>
      <c r="AT16" s="325">
        <f t="shared" si="7"/>
        <v>0</v>
      </c>
      <c r="AU16" s="325">
        <f t="shared" si="8"/>
        <v>0</v>
      </c>
      <c r="AV16" s="326">
        <f t="shared" si="9"/>
        <v>0</v>
      </c>
      <c r="AW16" s="74"/>
      <c r="AX16" s="336"/>
      <c r="AY16" s="337"/>
      <c r="AZ16" s="337"/>
      <c r="BA16" s="337"/>
      <c r="BB16" s="338"/>
      <c r="BC16" s="324">
        <f t="shared" si="10"/>
        <v>0</v>
      </c>
      <c r="BD16" s="325"/>
      <c r="BE16" s="325"/>
      <c r="BF16" s="325"/>
      <c r="BG16" s="325"/>
      <c r="BH16" s="325"/>
      <c r="BI16" s="325"/>
      <c r="BJ16" s="325"/>
      <c r="BK16" s="325"/>
      <c r="BL16" s="326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9"/>
      <c r="CD16" s="79"/>
      <c r="CE16" s="79"/>
      <c r="CF16" s="79"/>
      <c r="CG16" s="79"/>
      <c r="CH16" s="80"/>
      <c r="CI16" s="80"/>
      <c r="CJ16" s="80"/>
      <c r="CK16" s="80"/>
      <c r="CL16" s="80"/>
      <c r="CM16" s="80"/>
      <c r="CN16" s="77"/>
    </row>
    <row r="17" spans="2:92" s="73" customFormat="1" ht="22.5">
      <c r="B17" s="366" t="s">
        <v>62</v>
      </c>
      <c r="C17" s="367" t="s">
        <v>62</v>
      </c>
      <c r="D17" s="368" t="s">
        <v>62</v>
      </c>
      <c r="E17" s="327" t="s">
        <v>63</v>
      </c>
      <c r="F17" s="328" t="s">
        <v>63</v>
      </c>
      <c r="G17" s="328" t="s">
        <v>63</v>
      </c>
      <c r="H17" s="328" t="s">
        <v>63</v>
      </c>
      <c r="I17" s="328" t="s">
        <v>63</v>
      </c>
      <c r="J17" s="328" t="s">
        <v>63</v>
      </c>
      <c r="K17" s="328" t="s">
        <v>63</v>
      </c>
      <c r="L17" s="328" t="s">
        <v>63</v>
      </c>
      <c r="M17" s="328" t="s">
        <v>63</v>
      </c>
      <c r="N17" s="328" t="s">
        <v>63</v>
      </c>
      <c r="O17" s="328" t="s">
        <v>63</v>
      </c>
      <c r="P17" s="328" t="s">
        <v>63</v>
      </c>
      <c r="Q17" s="328" t="s">
        <v>63</v>
      </c>
      <c r="R17" s="328" t="s">
        <v>63</v>
      </c>
      <c r="S17" s="328" t="s">
        <v>63</v>
      </c>
      <c r="T17" s="328" t="s">
        <v>63</v>
      </c>
      <c r="U17" s="328" t="s">
        <v>63</v>
      </c>
      <c r="V17" s="328" t="s">
        <v>63</v>
      </c>
      <c r="W17" s="328" t="s">
        <v>63</v>
      </c>
      <c r="X17" s="328" t="s">
        <v>63</v>
      </c>
      <c r="Y17" s="329" t="s">
        <v>63</v>
      </c>
      <c r="Z17" s="330" t="s">
        <v>45</v>
      </c>
      <c r="AA17" s="331" t="s">
        <v>45</v>
      </c>
      <c r="AB17" s="331" t="s">
        <v>45</v>
      </c>
      <c r="AC17" s="332" t="s">
        <v>45</v>
      </c>
      <c r="AD17" s="333">
        <v>3714.7063188728976</v>
      </c>
      <c r="AE17" s="334">
        <v>3714.7063188728976</v>
      </c>
      <c r="AF17" s="334">
        <v>3714.7063188728976</v>
      </c>
      <c r="AG17" s="335">
        <v>3714.7063188728976</v>
      </c>
      <c r="AH17" s="336"/>
      <c r="AI17" s="337"/>
      <c r="AJ17" s="337"/>
      <c r="AK17" s="337"/>
      <c r="AL17" s="338"/>
      <c r="AM17" s="324">
        <f t="shared" si="0"/>
        <v>0</v>
      </c>
      <c r="AN17" s="325">
        <f t="shared" si="1"/>
        <v>0</v>
      </c>
      <c r="AO17" s="325">
        <f t="shared" si="2"/>
        <v>0</v>
      </c>
      <c r="AP17" s="325">
        <f t="shared" si="3"/>
        <v>0</v>
      </c>
      <c r="AQ17" s="325">
        <f t="shared" si="4"/>
        <v>0</v>
      </c>
      <c r="AR17" s="325">
        <f t="shared" si="5"/>
        <v>0</v>
      </c>
      <c r="AS17" s="325">
        <f t="shared" si="6"/>
        <v>0</v>
      </c>
      <c r="AT17" s="325">
        <f t="shared" si="7"/>
        <v>0</v>
      </c>
      <c r="AU17" s="325">
        <f t="shared" si="8"/>
        <v>0</v>
      </c>
      <c r="AV17" s="326">
        <f t="shared" si="9"/>
        <v>0</v>
      </c>
      <c r="AW17" s="74"/>
      <c r="AX17" s="336"/>
      <c r="AY17" s="337"/>
      <c r="AZ17" s="337"/>
      <c r="BA17" s="337"/>
      <c r="BB17" s="338"/>
      <c r="BC17" s="324">
        <f t="shared" si="10"/>
        <v>0</v>
      </c>
      <c r="BD17" s="325"/>
      <c r="BE17" s="325"/>
      <c r="BF17" s="325"/>
      <c r="BG17" s="325"/>
      <c r="BH17" s="325"/>
      <c r="BI17" s="325"/>
      <c r="BJ17" s="325"/>
      <c r="BK17" s="325"/>
      <c r="BL17" s="326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9"/>
      <c r="CD17" s="79"/>
      <c r="CE17" s="79"/>
      <c r="CF17" s="79"/>
      <c r="CG17" s="79"/>
      <c r="CH17" s="80"/>
      <c r="CI17" s="80"/>
      <c r="CJ17" s="80"/>
      <c r="CK17" s="80"/>
      <c r="CL17" s="80"/>
      <c r="CM17" s="80"/>
      <c r="CN17" s="77"/>
    </row>
    <row r="18" spans="2:92" s="73" customFormat="1" ht="22.5">
      <c r="B18" s="366" t="s">
        <v>64</v>
      </c>
      <c r="C18" s="367" t="s">
        <v>64</v>
      </c>
      <c r="D18" s="368" t="s">
        <v>64</v>
      </c>
      <c r="E18" s="327" t="s">
        <v>65</v>
      </c>
      <c r="F18" s="328" t="s">
        <v>65</v>
      </c>
      <c r="G18" s="328" t="s">
        <v>65</v>
      </c>
      <c r="H18" s="328" t="s">
        <v>65</v>
      </c>
      <c r="I18" s="328" t="s">
        <v>65</v>
      </c>
      <c r="J18" s="328" t="s">
        <v>65</v>
      </c>
      <c r="K18" s="328" t="s">
        <v>65</v>
      </c>
      <c r="L18" s="328" t="s">
        <v>65</v>
      </c>
      <c r="M18" s="328" t="s">
        <v>65</v>
      </c>
      <c r="N18" s="328" t="s">
        <v>65</v>
      </c>
      <c r="O18" s="328" t="s">
        <v>65</v>
      </c>
      <c r="P18" s="328" t="s">
        <v>65</v>
      </c>
      <c r="Q18" s="328" t="s">
        <v>65</v>
      </c>
      <c r="R18" s="328" t="s">
        <v>65</v>
      </c>
      <c r="S18" s="328" t="s">
        <v>65</v>
      </c>
      <c r="T18" s="328" t="s">
        <v>65</v>
      </c>
      <c r="U18" s="328" t="s">
        <v>65</v>
      </c>
      <c r="V18" s="328" t="s">
        <v>65</v>
      </c>
      <c r="W18" s="328" t="s">
        <v>65</v>
      </c>
      <c r="X18" s="328" t="s">
        <v>65</v>
      </c>
      <c r="Y18" s="329" t="s">
        <v>65</v>
      </c>
      <c r="Z18" s="330" t="s">
        <v>45</v>
      </c>
      <c r="AA18" s="331" t="s">
        <v>45</v>
      </c>
      <c r="AB18" s="331" t="s">
        <v>45</v>
      </c>
      <c r="AC18" s="332" t="s">
        <v>45</v>
      </c>
      <c r="AD18" s="333">
        <v>1156.121366029334</v>
      </c>
      <c r="AE18" s="334">
        <v>1156.121366029334</v>
      </c>
      <c r="AF18" s="334">
        <v>1156.121366029334</v>
      </c>
      <c r="AG18" s="335">
        <v>1156.121366029334</v>
      </c>
      <c r="AH18" s="336"/>
      <c r="AI18" s="337"/>
      <c r="AJ18" s="337"/>
      <c r="AK18" s="337"/>
      <c r="AL18" s="338"/>
      <c r="AM18" s="324">
        <f t="shared" si="0"/>
        <v>0</v>
      </c>
      <c r="AN18" s="325">
        <f t="shared" si="1"/>
        <v>0</v>
      </c>
      <c r="AO18" s="325">
        <f t="shared" si="2"/>
        <v>0</v>
      </c>
      <c r="AP18" s="325">
        <f t="shared" si="3"/>
        <v>0</v>
      </c>
      <c r="AQ18" s="325">
        <f t="shared" si="4"/>
        <v>0</v>
      </c>
      <c r="AR18" s="325">
        <f t="shared" si="5"/>
        <v>0</v>
      </c>
      <c r="AS18" s="325">
        <f t="shared" si="6"/>
        <v>0</v>
      </c>
      <c r="AT18" s="325">
        <f t="shared" si="7"/>
        <v>0</v>
      </c>
      <c r="AU18" s="325">
        <f t="shared" si="8"/>
        <v>0</v>
      </c>
      <c r="AV18" s="326">
        <f t="shared" si="9"/>
        <v>0</v>
      </c>
      <c r="AW18" s="74"/>
      <c r="AX18" s="336"/>
      <c r="AY18" s="337"/>
      <c r="AZ18" s="337"/>
      <c r="BA18" s="337"/>
      <c r="BB18" s="338"/>
      <c r="BC18" s="324">
        <f t="shared" si="10"/>
        <v>0</v>
      </c>
      <c r="BD18" s="325"/>
      <c r="BE18" s="325"/>
      <c r="BF18" s="325"/>
      <c r="BG18" s="325"/>
      <c r="BH18" s="325"/>
      <c r="BI18" s="325"/>
      <c r="BJ18" s="325"/>
      <c r="BK18" s="325"/>
      <c r="BL18" s="326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9"/>
      <c r="CD18" s="79"/>
      <c r="CE18" s="79"/>
      <c r="CF18" s="79"/>
      <c r="CG18" s="79"/>
      <c r="CH18" s="80"/>
      <c r="CI18" s="80"/>
      <c r="CJ18" s="80"/>
      <c r="CK18" s="80"/>
      <c r="CL18" s="80"/>
      <c r="CM18" s="80"/>
      <c r="CN18" s="77"/>
    </row>
    <row r="19" spans="2:92" s="73" customFormat="1" ht="22.5">
      <c r="B19" s="366" t="s">
        <v>66</v>
      </c>
      <c r="C19" s="367" t="s">
        <v>66</v>
      </c>
      <c r="D19" s="368" t="s">
        <v>66</v>
      </c>
      <c r="E19" s="327" t="s">
        <v>67</v>
      </c>
      <c r="F19" s="328" t="s">
        <v>67</v>
      </c>
      <c r="G19" s="328" t="s">
        <v>67</v>
      </c>
      <c r="H19" s="328" t="s">
        <v>67</v>
      </c>
      <c r="I19" s="328" t="s">
        <v>67</v>
      </c>
      <c r="J19" s="328" t="s">
        <v>67</v>
      </c>
      <c r="K19" s="328" t="s">
        <v>67</v>
      </c>
      <c r="L19" s="328" t="s">
        <v>67</v>
      </c>
      <c r="M19" s="328" t="s">
        <v>67</v>
      </c>
      <c r="N19" s="328" t="s">
        <v>67</v>
      </c>
      <c r="O19" s="328" t="s">
        <v>67</v>
      </c>
      <c r="P19" s="328" t="s">
        <v>67</v>
      </c>
      <c r="Q19" s="328" t="s">
        <v>67</v>
      </c>
      <c r="R19" s="328" t="s">
        <v>67</v>
      </c>
      <c r="S19" s="328" t="s">
        <v>67</v>
      </c>
      <c r="T19" s="328" t="s">
        <v>67</v>
      </c>
      <c r="U19" s="328" t="s">
        <v>67</v>
      </c>
      <c r="V19" s="328" t="s">
        <v>67</v>
      </c>
      <c r="W19" s="328" t="s">
        <v>67</v>
      </c>
      <c r="X19" s="328" t="s">
        <v>67</v>
      </c>
      <c r="Y19" s="329" t="s">
        <v>67</v>
      </c>
      <c r="Z19" s="330" t="s">
        <v>45</v>
      </c>
      <c r="AA19" s="331" t="s">
        <v>45</v>
      </c>
      <c r="AB19" s="331" t="s">
        <v>45</v>
      </c>
      <c r="AC19" s="332" t="s">
        <v>45</v>
      </c>
      <c r="AD19" s="333">
        <v>7750</v>
      </c>
      <c r="AE19" s="334">
        <v>7750</v>
      </c>
      <c r="AF19" s="334">
        <v>7750</v>
      </c>
      <c r="AG19" s="335">
        <v>7750</v>
      </c>
      <c r="AH19" s="336"/>
      <c r="AI19" s="337"/>
      <c r="AJ19" s="337"/>
      <c r="AK19" s="337"/>
      <c r="AL19" s="338"/>
      <c r="AM19" s="324">
        <f t="shared" si="0"/>
        <v>0</v>
      </c>
      <c r="AN19" s="325">
        <f t="shared" si="1"/>
        <v>0</v>
      </c>
      <c r="AO19" s="325">
        <f t="shared" si="2"/>
        <v>0</v>
      </c>
      <c r="AP19" s="325">
        <f t="shared" si="3"/>
        <v>0</v>
      </c>
      <c r="AQ19" s="325">
        <f t="shared" si="4"/>
        <v>0</v>
      </c>
      <c r="AR19" s="325">
        <f t="shared" si="5"/>
        <v>0</v>
      </c>
      <c r="AS19" s="325">
        <f t="shared" si="6"/>
        <v>0</v>
      </c>
      <c r="AT19" s="325">
        <f t="shared" si="7"/>
        <v>0</v>
      </c>
      <c r="AU19" s="325">
        <f t="shared" si="8"/>
        <v>0</v>
      </c>
      <c r="AV19" s="326">
        <f t="shared" si="9"/>
        <v>0</v>
      </c>
      <c r="AW19" s="74"/>
      <c r="AX19" s="336"/>
      <c r="AY19" s="337"/>
      <c r="AZ19" s="337"/>
      <c r="BA19" s="337"/>
      <c r="BB19" s="338"/>
      <c r="BC19" s="324">
        <f t="shared" si="10"/>
        <v>0</v>
      </c>
      <c r="BD19" s="325"/>
      <c r="BE19" s="325"/>
      <c r="BF19" s="325"/>
      <c r="BG19" s="325"/>
      <c r="BH19" s="325"/>
      <c r="BI19" s="325"/>
      <c r="BJ19" s="325"/>
      <c r="BK19" s="325"/>
      <c r="BL19" s="326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79"/>
      <c r="CD19" s="79"/>
      <c r="CE19" s="79"/>
      <c r="CF19" s="79"/>
      <c r="CG19" s="79"/>
      <c r="CH19" s="80"/>
      <c r="CI19" s="80"/>
      <c r="CJ19" s="80"/>
      <c r="CK19" s="80"/>
      <c r="CL19" s="80"/>
      <c r="CM19" s="80"/>
      <c r="CN19" s="77"/>
    </row>
    <row r="20" spans="2:92" s="73" customFormat="1" ht="22.5">
      <c r="B20" s="366" t="s">
        <v>68</v>
      </c>
      <c r="C20" s="367" t="s">
        <v>68</v>
      </c>
      <c r="D20" s="368" t="s">
        <v>68</v>
      </c>
      <c r="E20" s="327" t="s">
        <v>69</v>
      </c>
      <c r="F20" s="328" t="s">
        <v>69</v>
      </c>
      <c r="G20" s="328" t="s">
        <v>69</v>
      </c>
      <c r="H20" s="328" t="s">
        <v>69</v>
      </c>
      <c r="I20" s="328" t="s">
        <v>69</v>
      </c>
      <c r="J20" s="328" t="s">
        <v>69</v>
      </c>
      <c r="K20" s="328" t="s">
        <v>69</v>
      </c>
      <c r="L20" s="328" t="s">
        <v>69</v>
      </c>
      <c r="M20" s="328" t="s">
        <v>69</v>
      </c>
      <c r="N20" s="328" t="s">
        <v>69</v>
      </c>
      <c r="O20" s="328" t="s">
        <v>69</v>
      </c>
      <c r="P20" s="328" t="s">
        <v>69</v>
      </c>
      <c r="Q20" s="328" t="s">
        <v>69</v>
      </c>
      <c r="R20" s="328" t="s">
        <v>69</v>
      </c>
      <c r="S20" s="328" t="s">
        <v>69</v>
      </c>
      <c r="T20" s="328" t="s">
        <v>69</v>
      </c>
      <c r="U20" s="328" t="s">
        <v>69</v>
      </c>
      <c r="V20" s="328" t="s">
        <v>69</v>
      </c>
      <c r="W20" s="328" t="s">
        <v>69</v>
      </c>
      <c r="X20" s="328" t="s">
        <v>69</v>
      </c>
      <c r="Y20" s="329" t="s">
        <v>69</v>
      </c>
      <c r="Z20" s="330" t="s">
        <v>45</v>
      </c>
      <c r="AA20" s="331" t="s">
        <v>45</v>
      </c>
      <c r="AB20" s="331" t="s">
        <v>45</v>
      </c>
      <c r="AC20" s="332" t="s">
        <v>45</v>
      </c>
      <c r="AD20" s="333">
        <v>3228.48028925434</v>
      </c>
      <c r="AE20" s="334">
        <v>3228.48028925434</v>
      </c>
      <c r="AF20" s="334">
        <v>3228.48028925434</v>
      </c>
      <c r="AG20" s="335">
        <v>3228.48028925434</v>
      </c>
      <c r="AH20" s="336"/>
      <c r="AI20" s="337"/>
      <c r="AJ20" s="337"/>
      <c r="AK20" s="337"/>
      <c r="AL20" s="338"/>
      <c r="AM20" s="324">
        <f t="shared" si="0"/>
        <v>0</v>
      </c>
      <c r="AN20" s="325">
        <f t="shared" si="1"/>
        <v>0</v>
      </c>
      <c r="AO20" s="325">
        <f t="shared" si="2"/>
        <v>0</v>
      </c>
      <c r="AP20" s="325">
        <f t="shared" si="3"/>
        <v>0</v>
      </c>
      <c r="AQ20" s="325">
        <f t="shared" si="4"/>
        <v>0</v>
      </c>
      <c r="AR20" s="325">
        <f t="shared" si="5"/>
        <v>0</v>
      </c>
      <c r="AS20" s="325">
        <f t="shared" si="6"/>
        <v>0</v>
      </c>
      <c r="AT20" s="325">
        <f t="shared" si="7"/>
        <v>0</v>
      </c>
      <c r="AU20" s="325">
        <f t="shared" si="8"/>
        <v>0</v>
      </c>
      <c r="AV20" s="326">
        <f t="shared" si="9"/>
        <v>0</v>
      </c>
      <c r="AW20" s="74"/>
      <c r="AX20" s="336"/>
      <c r="AY20" s="337"/>
      <c r="AZ20" s="337"/>
      <c r="BA20" s="337"/>
      <c r="BB20" s="338"/>
      <c r="BC20" s="324">
        <f t="shared" si="10"/>
        <v>0</v>
      </c>
      <c r="BD20" s="325"/>
      <c r="BE20" s="325"/>
      <c r="BF20" s="325"/>
      <c r="BG20" s="325"/>
      <c r="BH20" s="325"/>
      <c r="BI20" s="325"/>
      <c r="BJ20" s="325"/>
      <c r="BK20" s="325"/>
      <c r="BL20" s="326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79"/>
      <c r="CD20" s="79"/>
      <c r="CE20" s="79"/>
      <c r="CF20" s="79"/>
      <c r="CG20" s="79"/>
      <c r="CH20" s="80"/>
      <c r="CI20" s="80"/>
      <c r="CJ20" s="80"/>
      <c r="CK20" s="80"/>
      <c r="CL20" s="80"/>
      <c r="CM20" s="80"/>
      <c r="CN20" s="77"/>
    </row>
    <row r="21" spans="2:92" s="73" customFormat="1" ht="22.5">
      <c r="B21" s="366" t="s">
        <v>70</v>
      </c>
      <c r="C21" s="367" t="s">
        <v>70</v>
      </c>
      <c r="D21" s="368" t="s">
        <v>70</v>
      </c>
      <c r="E21" s="327" t="s">
        <v>71</v>
      </c>
      <c r="F21" s="328" t="s">
        <v>71</v>
      </c>
      <c r="G21" s="328" t="s">
        <v>71</v>
      </c>
      <c r="H21" s="328" t="s">
        <v>71</v>
      </c>
      <c r="I21" s="328" t="s">
        <v>71</v>
      </c>
      <c r="J21" s="328" t="s">
        <v>71</v>
      </c>
      <c r="K21" s="328" t="s">
        <v>71</v>
      </c>
      <c r="L21" s="328" t="s">
        <v>71</v>
      </c>
      <c r="M21" s="328" t="s">
        <v>71</v>
      </c>
      <c r="N21" s="328" t="s">
        <v>71</v>
      </c>
      <c r="O21" s="328" t="s">
        <v>71</v>
      </c>
      <c r="P21" s="328" t="s">
        <v>71</v>
      </c>
      <c r="Q21" s="328" t="s">
        <v>71</v>
      </c>
      <c r="R21" s="328" t="s">
        <v>71</v>
      </c>
      <c r="S21" s="328" t="s">
        <v>71</v>
      </c>
      <c r="T21" s="328" t="s">
        <v>71</v>
      </c>
      <c r="U21" s="328" t="s">
        <v>71</v>
      </c>
      <c r="V21" s="328" t="s">
        <v>71</v>
      </c>
      <c r="W21" s="328" t="s">
        <v>71</v>
      </c>
      <c r="X21" s="328" t="s">
        <v>71</v>
      </c>
      <c r="Y21" s="329" t="s">
        <v>71</v>
      </c>
      <c r="Z21" s="330" t="s">
        <v>45</v>
      </c>
      <c r="AA21" s="331" t="s">
        <v>45</v>
      </c>
      <c r="AB21" s="331" t="s">
        <v>45</v>
      </c>
      <c r="AC21" s="332" t="s">
        <v>45</v>
      </c>
      <c r="AD21" s="333">
        <v>1164.305180406025</v>
      </c>
      <c r="AE21" s="334">
        <v>1164.305180406025</v>
      </c>
      <c r="AF21" s="334">
        <v>1164.305180406025</v>
      </c>
      <c r="AG21" s="335">
        <v>1164.305180406025</v>
      </c>
      <c r="AH21" s="336"/>
      <c r="AI21" s="337"/>
      <c r="AJ21" s="337"/>
      <c r="AK21" s="337"/>
      <c r="AL21" s="338"/>
      <c r="AM21" s="324">
        <f t="shared" si="0"/>
        <v>0</v>
      </c>
      <c r="AN21" s="325">
        <f t="shared" si="1"/>
        <v>0</v>
      </c>
      <c r="AO21" s="325">
        <f t="shared" si="2"/>
        <v>0</v>
      </c>
      <c r="AP21" s="325">
        <f t="shared" si="3"/>
        <v>0</v>
      </c>
      <c r="AQ21" s="325">
        <f t="shared" si="4"/>
        <v>0</v>
      </c>
      <c r="AR21" s="325">
        <f t="shared" si="5"/>
        <v>0</v>
      </c>
      <c r="AS21" s="325">
        <f t="shared" si="6"/>
        <v>0</v>
      </c>
      <c r="AT21" s="325">
        <f t="shared" si="7"/>
        <v>0</v>
      </c>
      <c r="AU21" s="325">
        <f t="shared" si="8"/>
        <v>0</v>
      </c>
      <c r="AV21" s="326">
        <f t="shared" si="9"/>
        <v>0</v>
      </c>
      <c r="AW21" s="74"/>
      <c r="AX21" s="336"/>
      <c r="AY21" s="337"/>
      <c r="AZ21" s="337"/>
      <c r="BA21" s="337"/>
      <c r="BB21" s="338"/>
      <c r="BC21" s="324">
        <f t="shared" si="10"/>
        <v>0</v>
      </c>
      <c r="BD21" s="325"/>
      <c r="BE21" s="325"/>
      <c r="BF21" s="325"/>
      <c r="BG21" s="325"/>
      <c r="BH21" s="325"/>
      <c r="BI21" s="325"/>
      <c r="BJ21" s="325"/>
      <c r="BK21" s="325"/>
      <c r="BL21" s="326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79"/>
      <c r="CD21" s="79"/>
      <c r="CE21" s="79"/>
      <c r="CF21" s="79"/>
      <c r="CG21" s="79"/>
      <c r="CH21" s="80"/>
      <c r="CI21" s="80"/>
      <c r="CJ21" s="80"/>
      <c r="CK21" s="80"/>
      <c r="CL21" s="80"/>
      <c r="CM21" s="80"/>
      <c r="CN21" s="77"/>
    </row>
    <row r="22" spans="2:92" s="73" customFormat="1" ht="22.5">
      <c r="B22" s="366" t="s">
        <v>72</v>
      </c>
      <c r="C22" s="367" t="s">
        <v>72</v>
      </c>
      <c r="D22" s="368" t="s">
        <v>72</v>
      </c>
      <c r="E22" s="327" t="s">
        <v>73</v>
      </c>
      <c r="F22" s="328" t="s">
        <v>73</v>
      </c>
      <c r="G22" s="328" t="s">
        <v>73</v>
      </c>
      <c r="H22" s="328" t="s">
        <v>73</v>
      </c>
      <c r="I22" s="328" t="s">
        <v>73</v>
      </c>
      <c r="J22" s="328" t="s">
        <v>73</v>
      </c>
      <c r="K22" s="328" t="s">
        <v>73</v>
      </c>
      <c r="L22" s="328" t="s">
        <v>73</v>
      </c>
      <c r="M22" s="328" t="s">
        <v>73</v>
      </c>
      <c r="N22" s="328" t="s">
        <v>73</v>
      </c>
      <c r="O22" s="328" t="s">
        <v>73</v>
      </c>
      <c r="P22" s="328" t="s">
        <v>73</v>
      </c>
      <c r="Q22" s="328" t="s">
        <v>73</v>
      </c>
      <c r="R22" s="328" t="s">
        <v>73</v>
      </c>
      <c r="S22" s="328" t="s">
        <v>73</v>
      </c>
      <c r="T22" s="328" t="s">
        <v>73</v>
      </c>
      <c r="U22" s="328" t="s">
        <v>73</v>
      </c>
      <c r="V22" s="328" t="s">
        <v>73</v>
      </c>
      <c r="W22" s="328" t="s">
        <v>73</v>
      </c>
      <c r="X22" s="328" t="s">
        <v>73</v>
      </c>
      <c r="Y22" s="329" t="s">
        <v>73</v>
      </c>
      <c r="Z22" s="330" t="s">
        <v>45</v>
      </c>
      <c r="AA22" s="331" t="s">
        <v>45</v>
      </c>
      <c r="AB22" s="331" t="s">
        <v>45</v>
      </c>
      <c r="AC22" s="332" t="s">
        <v>45</v>
      </c>
      <c r="AD22" s="333">
        <v>9567.135670549244</v>
      </c>
      <c r="AE22" s="334">
        <v>9567.135670549244</v>
      </c>
      <c r="AF22" s="334">
        <v>9567.135670549244</v>
      </c>
      <c r="AG22" s="335">
        <v>9567.135670549244</v>
      </c>
      <c r="AH22" s="336"/>
      <c r="AI22" s="337"/>
      <c r="AJ22" s="337"/>
      <c r="AK22" s="337"/>
      <c r="AL22" s="338"/>
      <c r="AM22" s="324">
        <f t="shared" si="0"/>
        <v>0</v>
      </c>
      <c r="AN22" s="325">
        <f t="shared" si="1"/>
        <v>0</v>
      </c>
      <c r="AO22" s="325">
        <f t="shared" si="2"/>
        <v>0</v>
      </c>
      <c r="AP22" s="325">
        <f t="shared" si="3"/>
        <v>0</v>
      </c>
      <c r="AQ22" s="325">
        <f t="shared" si="4"/>
        <v>0</v>
      </c>
      <c r="AR22" s="325">
        <f t="shared" si="5"/>
        <v>0</v>
      </c>
      <c r="AS22" s="325">
        <f t="shared" si="6"/>
        <v>0</v>
      </c>
      <c r="AT22" s="325">
        <f t="shared" si="7"/>
        <v>0</v>
      </c>
      <c r="AU22" s="325">
        <f t="shared" si="8"/>
        <v>0</v>
      </c>
      <c r="AV22" s="326">
        <f t="shared" si="9"/>
        <v>0</v>
      </c>
      <c r="AW22" s="74"/>
      <c r="AX22" s="336"/>
      <c r="AY22" s="337"/>
      <c r="AZ22" s="337"/>
      <c r="BA22" s="337"/>
      <c r="BB22" s="338"/>
      <c r="BC22" s="324">
        <f t="shared" si="10"/>
        <v>0</v>
      </c>
      <c r="BD22" s="325"/>
      <c r="BE22" s="325"/>
      <c r="BF22" s="325"/>
      <c r="BG22" s="325"/>
      <c r="BH22" s="325"/>
      <c r="BI22" s="325"/>
      <c r="BJ22" s="325"/>
      <c r="BK22" s="325"/>
      <c r="BL22" s="326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79"/>
      <c r="CD22" s="79"/>
      <c r="CE22" s="79"/>
      <c r="CF22" s="79"/>
      <c r="CG22" s="79"/>
      <c r="CH22" s="80"/>
      <c r="CI22" s="80"/>
      <c r="CJ22" s="80"/>
      <c r="CK22" s="80"/>
      <c r="CL22" s="80"/>
      <c r="CM22" s="80"/>
      <c r="CN22" s="77"/>
    </row>
    <row r="23" spans="2:92" s="73" customFormat="1" ht="22.5">
      <c r="B23" s="366" t="s">
        <v>74</v>
      </c>
      <c r="C23" s="367" t="s">
        <v>74</v>
      </c>
      <c r="D23" s="368" t="s">
        <v>74</v>
      </c>
      <c r="E23" s="327" t="s">
        <v>75</v>
      </c>
      <c r="F23" s="328" t="s">
        <v>75</v>
      </c>
      <c r="G23" s="328" t="s">
        <v>75</v>
      </c>
      <c r="H23" s="328" t="s">
        <v>75</v>
      </c>
      <c r="I23" s="328" t="s">
        <v>75</v>
      </c>
      <c r="J23" s="328" t="s">
        <v>75</v>
      </c>
      <c r="K23" s="328" t="s">
        <v>75</v>
      </c>
      <c r="L23" s="328" t="s">
        <v>75</v>
      </c>
      <c r="M23" s="328" t="s">
        <v>75</v>
      </c>
      <c r="N23" s="328" t="s">
        <v>75</v>
      </c>
      <c r="O23" s="328" t="s">
        <v>75</v>
      </c>
      <c r="P23" s="328" t="s">
        <v>75</v>
      </c>
      <c r="Q23" s="328" t="s">
        <v>75</v>
      </c>
      <c r="R23" s="328" t="s">
        <v>75</v>
      </c>
      <c r="S23" s="328" t="s">
        <v>75</v>
      </c>
      <c r="T23" s="328" t="s">
        <v>75</v>
      </c>
      <c r="U23" s="328" t="s">
        <v>75</v>
      </c>
      <c r="V23" s="328" t="s">
        <v>75</v>
      </c>
      <c r="W23" s="328" t="s">
        <v>75</v>
      </c>
      <c r="X23" s="328" t="s">
        <v>75</v>
      </c>
      <c r="Y23" s="329" t="s">
        <v>75</v>
      </c>
      <c r="Z23" s="330" t="s">
        <v>45</v>
      </c>
      <c r="AA23" s="331" t="s">
        <v>45</v>
      </c>
      <c r="AB23" s="331" t="s">
        <v>45</v>
      </c>
      <c r="AC23" s="332" t="s">
        <v>45</v>
      </c>
      <c r="AD23" s="333">
        <v>13600</v>
      </c>
      <c r="AE23" s="334">
        <v>13600</v>
      </c>
      <c r="AF23" s="334">
        <v>13600</v>
      </c>
      <c r="AG23" s="335">
        <v>13600</v>
      </c>
      <c r="AH23" s="336"/>
      <c r="AI23" s="337"/>
      <c r="AJ23" s="337"/>
      <c r="AK23" s="337"/>
      <c r="AL23" s="338"/>
      <c r="AM23" s="324">
        <f t="shared" si="0"/>
        <v>0</v>
      </c>
      <c r="AN23" s="325">
        <f t="shared" si="1"/>
        <v>0</v>
      </c>
      <c r="AO23" s="325">
        <f t="shared" si="2"/>
        <v>0</v>
      </c>
      <c r="AP23" s="325">
        <f t="shared" si="3"/>
        <v>0</v>
      </c>
      <c r="AQ23" s="325">
        <f t="shared" si="4"/>
        <v>0</v>
      </c>
      <c r="AR23" s="325">
        <f t="shared" si="5"/>
        <v>0</v>
      </c>
      <c r="AS23" s="325">
        <f t="shared" si="6"/>
        <v>0</v>
      </c>
      <c r="AT23" s="325">
        <f t="shared" si="7"/>
        <v>0</v>
      </c>
      <c r="AU23" s="325">
        <f t="shared" si="8"/>
        <v>0</v>
      </c>
      <c r="AV23" s="326">
        <f t="shared" si="9"/>
        <v>0</v>
      </c>
      <c r="AW23" s="74"/>
      <c r="AX23" s="336"/>
      <c r="AY23" s="337"/>
      <c r="AZ23" s="337"/>
      <c r="BA23" s="337"/>
      <c r="BB23" s="338"/>
      <c r="BC23" s="324">
        <f t="shared" si="10"/>
        <v>0</v>
      </c>
      <c r="BD23" s="325"/>
      <c r="BE23" s="325"/>
      <c r="BF23" s="325"/>
      <c r="BG23" s="325"/>
      <c r="BH23" s="325"/>
      <c r="BI23" s="325"/>
      <c r="BJ23" s="325"/>
      <c r="BK23" s="325"/>
      <c r="BL23" s="326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79"/>
      <c r="CD23" s="79"/>
      <c r="CE23" s="79"/>
      <c r="CF23" s="79"/>
      <c r="CG23" s="79"/>
      <c r="CH23" s="80"/>
      <c r="CI23" s="80"/>
      <c r="CJ23" s="80"/>
      <c r="CK23" s="80"/>
      <c r="CL23" s="80"/>
      <c r="CM23" s="80"/>
      <c r="CN23" s="77"/>
    </row>
    <row r="24" spans="2:92" s="73" customFormat="1" ht="22.5">
      <c r="B24" s="366" t="s">
        <v>76</v>
      </c>
      <c r="C24" s="367" t="s">
        <v>76</v>
      </c>
      <c r="D24" s="368" t="s">
        <v>76</v>
      </c>
      <c r="E24" s="327" t="s">
        <v>77</v>
      </c>
      <c r="F24" s="328" t="s">
        <v>77</v>
      </c>
      <c r="G24" s="328" t="s">
        <v>77</v>
      </c>
      <c r="H24" s="328" t="s">
        <v>77</v>
      </c>
      <c r="I24" s="328" t="s">
        <v>77</v>
      </c>
      <c r="J24" s="328" t="s">
        <v>77</v>
      </c>
      <c r="K24" s="328" t="s">
        <v>77</v>
      </c>
      <c r="L24" s="328" t="s">
        <v>77</v>
      </c>
      <c r="M24" s="328" t="s">
        <v>77</v>
      </c>
      <c r="N24" s="328" t="s">
        <v>77</v>
      </c>
      <c r="O24" s="328" t="s">
        <v>77</v>
      </c>
      <c r="P24" s="328" t="s">
        <v>77</v>
      </c>
      <c r="Q24" s="328" t="s">
        <v>77</v>
      </c>
      <c r="R24" s="328" t="s">
        <v>77</v>
      </c>
      <c r="S24" s="328" t="s">
        <v>77</v>
      </c>
      <c r="T24" s="328" t="s">
        <v>77</v>
      </c>
      <c r="U24" s="328" t="s">
        <v>77</v>
      </c>
      <c r="V24" s="328" t="s">
        <v>77</v>
      </c>
      <c r="W24" s="328" t="s">
        <v>77</v>
      </c>
      <c r="X24" s="328" t="s">
        <v>77</v>
      </c>
      <c r="Y24" s="329" t="s">
        <v>77</v>
      </c>
      <c r="Z24" s="330" t="s">
        <v>45</v>
      </c>
      <c r="AA24" s="331" t="s">
        <v>45</v>
      </c>
      <c r="AB24" s="331" t="s">
        <v>45</v>
      </c>
      <c r="AC24" s="332" t="s">
        <v>45</v>
      </c>
      <c r="AD24" s="333">
        <v>577.4598779766784</v>
      </c>
      <c r="AE24" s="334">
        <v>577.4598779766784</v>
      </c>
      <c r="AF24" s="334">
        <v>577.4598779766784</v>
      </c>
      <c r="AG24" s="335">
        <v>577.4598779766784</v>
      </c>
      <c r="AH24" s="336"/>
      <c r="AI24" s="337"/>
      <c r="AJ24" s="337"/>
      <c r="AK24" s="337"/>
      <c r="AL24" s="338"/>
      <c r="AM24" s="324">
        <f t="shared" si="0"/>
        <v>0</v>
      </c>
      <c r="AN24" s="325">
        <f t="shared" si="1"/>
        <v>0</v>
      </c>
      <c r="AO24" s="325">
        <f t="shared" si="2"/>
        <v>0</v>
      </c>
      <c r="AP24" s="325">
        <f t="shared" si="3"/>
        <v>0</v>
      </c>
      <c r="AQ24" s="325">
        <f t="shared" si="4"/>
        <v>0</v>
      </c>
      <c r="AR24" s="325">
        <f t="shared" si="5"/>
        <v>0</v>
      </c>
      <c r="AS24" s="325">
        <f t="shared" si="6"/>
        <v>0</v>
      </c>
      <c r="AT24" s="325">
        <f t="shared" si="7"/>
        <v>0</v>
      </c>
      <c r="AU24" s="325">
        <f t="shared" si="8"/>
        <v>0</v>
      </c>
      <c r="AV24" s="326">
        <f t="shared" si="9"/>
        <v>0</v>
      </c>
      <c r="AW24" s="74"/>
      <c r="AX24" s="336"/>
      <c r="AY24" s="337"/>
      <c r="AZ24" s="337"/>
      <c r="BA24" s="337"/>
      <c r="BB24" s="338"/>
      <c r="BC24" s="324">
        <f t="shared" si="10"/>
        <v>0</v>
      </c>
      <c r="BD24" s="325"/>
      <c r="BE24" s="325"/>
      <c r="BF24" s="325"/>
      <c r="BG24" s="325"/>
      <c r="BH24" s="325"/>
      <c r="BI24" s="325"/>
      <c r="BJ24" s="325"/>
      <c r="BK24" s="325"/>
      <c r="BL24" s="326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79"/>
      <c r="CD24" s="79"/>
      <c r="CE24" s="79"/>
      <c r="CF24" s="79"/>
      <c r="CG24" s="79"/>
      <c r="CH24" s="80"/>
      <c r="CI24" s="80"/>
      <c r="CJ24" s="80"/>
      <c r="CK24" s="80"/>
      <c r="CL24" s="80"/>
      <c r="CM24" s="80"/>
      <c r="CN24" s="77"/>
    </row>
    <row r="25" spans="2:92" s="73" customFormat="1" ht="22.5">
      <c r="B25" s="366" t="s">
        <v>78</v>
      </c>
      <c r="C25" s="367" t="s">
        <v>78</v>
      </c>
      <c r="D25" s="368" t="s">
        <v>78</v>
      </c>
      <c r="E25" s="327" t="s">
        <v>79</v>
      </c>
      <c r="F25" s="328" t="s">
        <v>79</v>
      </c>
      <c r="G25" s="328" t="s">
        <v>79</v>
      </c>
      <c r="H25" s="328" t="s">
        <v>79</v>
      </c>
      <c r="I25" s="328" t="s">
        <v>79</v>
      </c>
      <c r="J25" s="328" t="s">
        <v>79</v>
      </c>
      <c r="K25" s="328" t="s">
        <v>79</v>
      </c>
      <c r="L25" s="328" t="s">
        <v>79</v>
      </c>
      <c r="M25" s="328" t="s">
        <v>79</v>
      </c>
      <c r="N25" s="328" t="s">
        <v>79</v>
      </c>
      <c r="O25" s="328" t="s">
        <v>79</v>
      </c>
      <c r="P25" s="328" t="s">
        <v>79</v>
      </c>
      <c r="Q25" s="328" t="s">
        <v>79</v>
      </c>
      <c r="R25" s="328" t="s">
        <v>79</v>
      </c>
      <c r="S25" s="328" t="s">
        <v>79</v>
      </c>
      <c r="T25" s="328" t="s">
        <v>79</v>
      </c>
      <c r="U25" s="328" t="s">
        <v>79</v>
      </c>
      <c r="V25" s="328" t="s">
        <v>79</v>
      </c>
      <c r="W25" s="328" t="s">
        <v>79</v>
      </c>
      <c r="X25" s="328" t="s">
        <v>79</v>
      </c>
      <c r="Y25" s="329" t="s">
        <v>79</v>
      </c>
      <c r="Z25" s="330" t="s">
        <v>45</v>
      </c>
      <c r="AA25" s="331" t="s">
        <v>45</v>
      </c>
      <c r="AB25" s="331" t="s">
        <v>45</v>
      </c>
      <c r="AC25" s="332" t="s">
        <v>45</v>
      </c>
      <c r="AD25" s="333">
        <v>901.2460179117015</v>
      </c>
      <c r="AE25" s="334">
        <v>901.2460179117015</v>
      </c>
      <c r="AF25" s="334">
        <v>901.2460179117015</v>
      </c>
      <c r="AG25" s="335">
        <v>901.2460179117015</v>
      </c>
      <c r="AH25" s="336"/>
      <c r="AI25" s="337"/>
      <c r="AJ25" s="337"/>
      <c r="AK25" s="337"/>
      <c r="AL25" s="338"/>
      <c r="AM25" s="324">
        <f t="shared" si="0"/>
        <v>0</v>
      </c>
      <c r="AN25" s="325">
        <f t="shared" si="1"/>
        <v>0</v>
      </c>
      <c r="AO25" s="325">
        <f t="shared" si="2"/>
        <v>0</v>
      </c>
      <c r="AP25" s="325">
        <f t="shared" si="3"/>
        <v>0</v>
      </c>
      <c r="AQ25" s="325">
        <f t="shared" si="4"/>
        <v>0</v>
      </c>
      <c r="AR25" s="325">
        <f t="shared" si="5"/>
        <v>0</v>
      </c>
      <c r="AS25" s="325">
        <f t="shared" si="6"/>
        <v>0</v>
      </c>
      <c r="AT25" s="325">
        <f t="shared" si="7"/>
        <v>0</v>
      </c>
      <c r="AU25" s="325">
        <f t="shared" si="8"/>
        <v>0</v>
      </c>
      <c r="AV25" s="326">
        <f t="shared" si="9"/>
        <v>0</v>
      </c>
      <c r="AW25" s="74"/>
      <c r="AX25" s="336"/>
      <c r="AY25" s="337"/>
      <c r="AZ25" s="337"/>
      <c r="BA25" s="337"/>
      <c r="BB25" s="338"/>
      <c r="BC25" s="324">
        <f t="shared" si="10"/>
        <v>0</v>
      </c>
      <c r="BD25" s="325"/>
      <c r="BE25" s="325"/>
      <c r="BF25" s="325"/>
      <c r="BG25" s="325"/>
      <c r="BH25" s="325"/>
      <c r="BI25" s="325"/>
      <c r="BJ25" s="325"/>
      <c r="BK25" s="325"/>
      <c r="BL25" s="326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79"/>
      <c r="CD25" s="79"/>
      <c r="CE25" s="79"/>
      <c r="CF25" s="79"/>
      <c r="CG25" s="79"/>
      <c r="CH25" s="80"/>
      <c r="CI25" s="80"/>
      <c r="CJ25" s="80"/>
      <c r="CK25" s="80"/>
      <c r="CL25" s="80"/>
      <c r="CM25" s="80"/>
      <c r="CN25" s="77"/>
    </row>
    <row r="26" spans="2:92" s="73" customFormat="1" ht="22.5">
      <c r="B26" s="366" t="s">
        <v>80</v>
      </c>
      <c r="C26" s="367" t="s">
        <v>80</v>
      </c>
      <c r="D26" s="368" t="s">
        <v>80</v>
      </c>
      <c r="E26" s="327" t="s">
        <v>81</v>
      </c>
      <c r="F26" s="328" t="s">
        <v>81</v>
      </c>
      <c r="G26" s="328" t="s">
        <v>81</v>
      </c>
      <c r="H26" s="328" t="s">
        <v>81</v>
      </c>
      <c r="I26" s="328" t="s">
        <v>81</v>
      </c>
      <c r="J26" s="328" t="s">
        <v>81</v>
      </c>
      <c r="K26" s="328" t="s">
        <v>81</v>
      </c>
      <c r="L26" s="328" t="s">
        <v>81</v>
      </c>
      <c r="M26" s="328" t="s">
        <v>81</v>
      </c>
      <c r="N26" s="328" t="s">
        <v>81</v>
      </c>
      <c r="O26" s="328" t="s">
        <v>81</v>
      </c>
      <c r="P26" s="328" t="s">
        <v>81</v>
      </c>
      <c r="Q26" s="328" t="s">
        <v>81</v>
      </c>
      <c r="R26" s="328" t="s">
        <v>81</v>
      </c>
      <c r="S26" s="328" t="s">
        <v>81</v>
      </c>
      <c r="T26" s="328" t="s">
        <v>81</v>
      </c>
      <c r="U26" s="328" t="s">
        <v>81</v>
      </c>
      <c r="V26" s="328" t="s">
        <v>81</v>
      </c>
      <c r="W26" s="328" t="s">
        <v>81</v>
      </c>
      <c r="X26" s="328" t="s">
        <v>81</v>
      </c>
      <c r="Y26" s="329" t="s">
        <v>81</v>
      </c>
      <c r="Z26" s="330" t="s">
        <v>45</v>
      </c>
      <c r="AA26" s="331" t="s">
        <v>45</v>
      </c>
      <c r="AB26" s="331" t="s">
        <v>45</v>
      </c>
      <c r="AC26" s="332" t="s">
        <v>45</v>
      </c>
      <c r="AD26" s="333">
        <v>750.516691663225</v>
      </c>
      <c r="AE26" s="334">
        <v>750.516691663225</v>
      </c>
      <c r="AF26" s="334">
        <v>750.516691663225</v>
      </c>
      <c r="AG26" s="335">
        <v>750.516691663225</v>
      </c>
      <c r="AH26" s="336"/>
      <c r="AI26" s="337"/>
      <c r="AJ26" s="337"/>
      <c r="AK26" s="337"/>
      <c r="AL26" s="338"/>
      <c r="AM26" s="324">
        <f t="shared" si="0"/>
        <v>0</v>
      </c>
      <c r="AN26" s="325">
        <f t="shared" si="1"/>
        <v>0</v>
      </c>
      <c r="AO26" s="325">
        <f t="shared" si="2"/>
        <v>0</v>
      </c>
      <c r="AP26" s="325">
        <f t="shared" si="3"/>
        <v>0</v>
      </c>
      <c r="AQ26" s="325">
        <f t="shared" si="4"/>
        <v>0</v>
      </c>
      <c r="AR26" s="325">
        <f t="shared" si="5"/>
        <v>0</v>
      </c>
      <c r="AS26" s="325">
        <f t="shared" si="6"/>
        <v>0</v>
      </c>
      <c r="AT26" s="325">
        <f t="shared" si="7"/>
        <v>0</v>
      </c>
      <c r="AU26" s="325">
        <f t="shared" si="8"/>
        <v>0</v>
      </c>
      <c r="AV26" s="326">
        <f t="shared" si="9"/>
        <v>0</v>
      </c>
      <c r="AW26" s="74"/>
      <c r="AX26" s="336"/>
      <c r="AY26" s="337"/>
      <c r="AZ26" s="337"/>
      <c r="BA26" s="337"/>
      <c r="BB26" s="338"/>
      <c r="BC26" s="324">
        <f t="shared" si="10"/>
        <v>0</v>
      </c>
      <c r="BD26" s="325"/>
      <c r="BE26" s="325"/>
      <c r="BF26" s="325"/>
      <c r="BG26" s="325"/>
      <c r="BH26" s="325"/>
      <c r="BI26" s="325"/>
      <c r="BJ26" s="325"/>
      <c r="BK26" s="325"/>
      <c r="BL26" s="326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0"/>
      <c r="CI26" s="83"/>
      <c r="CJ26" s="83"/>
      <c r="CK26" s="83"/>
      <c r="CL26" s="83"/>
      <c r="CM26" s="84"/>
      <c r="CN26" s="77"/>
    </row>
    <row r="27" spans="2:92" s="73" customFormat="1" ht="22.5">
      <c r="B27" s="366" t="s">
        <v>82</v>
      </c>
      <c r="C27" s="367" t="s">
        <v>82</v>
      </c>
      <c r="D27" s="368" t="s">
        <v>82</v>
      </c>
      <c r="E27" s="327" t="s">
        <v>83</v>
      </c>
      <c r="F27" s="328" t="s">
        <v>83</v>
      </c>
      <c r="G27" s="328" t="s">
        <v>83</v>
      </c>
      <c r="H27" s="328" t="s">
        <v>83</v>
      </c>
      <c r="I27" s="328" t="s">
        <v>83</v>
      </c>
      <c r="J27" s="328" t="s">
        <v>83</v>
      </c>
      <c r="K27" s="328" t="s">
        <v>83</v>
      </c>
      <c r="L27" s="328" t="s">
        <v>83</v>
      </c>
      <c r="M27" s="328" t="s">
        <v>83</v>
      </c>
      <c r="N27" s="328" t="s">
        <v>83</v>
      </c>
      <c r="O27" s="328" t="s">
        <v>83</v>
      </c>
      <c r="P27" s="328" t="s">
        <v>83</v>
      </c>
      <c r="Q27" s="328" t="s">
        <v>83</v>
      </c>
      <c r="R27" s="328" t="s">
        <v>83</v>
      </c>
      <c r="S27" s="328" t="s">
        <v>83</v>
      </c>
      <c r="T27" s="328" t="s">
        <v>83</v>
      </c>
      <c r="U27" s="328" t="s">
        <v>83</v>
      </c>
      <c r="V27" s="328" t="s">
        <v>83</v>
      </c>
      <c r="W27" s="328" t="s">
        <v>83</v>
      </c>
      <c r="X27" s="328" t="s">
        <v>83</v>
      </c>
      <c r="Y27" s="329" t="s">
        <v>83</v>
      </c>
      <c r="Z27" s="330" t="s">
        <v>45</v>
      </c>
      <c r="AA27" s="331" t="s">
        <v>45</v>
      </c>
      <c r="AB27" s="331" t="s">
        <v>45</v>
      </c>
      <c r="AC27" s="332" t="s">
        <v>45</v>
      </c>
      <c r="AD27" s="333">
        <v>2046.86</v>
      </c>
      <c r="AE27" s="334">
        <v>2046.86</v>
      </c>
      <c r="AF27" s="334">
        <v>2046.86</v>
      </c>
      <c r="AG27" s="335">
        <v>2046.86</v>
      </c>
      <c r="AH27" s="336"/>
      <c r="AI27" s="337"/>
      <c r="AJ27" s="337"/>
      <c r="AK27" s="337"/>
      <c r="AL27" s="338"/>
      <c r="AM27" s="324">
        <f t="shared" si="0"/>
        <v>0</v>
      </c>
      <c r="AN27" s="325">
        <f t="shared" si="1"/>
        <v>0</v>
      </c>
      <c r="AO27" s="325">
        <f t="shared" si="2"/>
        <v>0</v>
      </c>
      <c r="AP27" s="325">
        <f t="shared" si="3"/>
        <v>0</v>
      </c>
      <c r="AQ27" s="325">
        <f t="shared" si="4"/>
        <v>0</v>
      </c>
      <c r="AR27" s="325">
        <f t="shared" si="5"/>
        <v>0</v>
      </c>
      <c r="AS27" s="325">
        <f t="shared" si="6"/>
        <v>0</v>
      </c>
      <c r="AT27" s="325">
        <f t="shared" si="7"/>
        <v>0</v>
      </c>
      <c r="AU27" s="325">
        <f t="shared" si="8"/>
        <v>0</v>
      </c>
      <c r="AV27" s="326">
        <f t="shared" si="9"/>
        <v>0</v>
      </c>
      <c r="AW27" s="74"/>
      <c r="AX27" s="336"/>
      <c r="AY27" s="337"/>
      <c r="AZ27" s="337"/>
      <c r="BA27" s="337"/>
      <c r="BB27" s="338"/>
      <c r="BC27" s="324">
        <f t="shared" si="10"/>
        <v>0</v>
      </c>
      <c r="BD27" s="325"/>
      <c r="BE27" s="325"/>
      <c r="BF27" s="325"/>
      <c r="BG27" s="325"/>
      <c r="BH27" s="325"/>
      <c r="BI27" s="325"/>
      <c r="BJ27" s="325"/>
      <c r="BK27" s="325"/>
      <c r="BL27" s="32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</row>
    <row r="28" spans="2:92" s="87" customFormat="1" ht="22.5">
      <c r="B28" s="366" t="s">
        <v>84</v>
      </c>
      <c r="C28" s="367" t="s">
        <v>84</v>
      </c>
      <c r="D28" s="368" t="s">
        <v>84</v>
      </c>
      <c r="E28" s="327" t="s">
        <v>85</v>
      </c>
      <c r="F28" s="328" t="s">
        <v>85</v>
      </c>
      <c r="G28" s="328" t="s">
        <v>85</v>
      </c>
      <c r="H28" s="328" t="s">
        <v>85</v>
      </c>
      <c r="I28" s="328" t="s">
        <v>85</v>
      </c>
      <c r="J28" s="328" t="s">
        <v>85</v>
      </c>
      <c r="K28" s="328" t="s">
        <v>85</v>
      </c>
      <c r="L28" s="328" t="s">
        <v>85</v>
      </c>
      <c r="M28" s="328" t="s">
        <v>85</v>
      </c>
      <c r="N28" s="328" t="s">
        <v>85</v>
      </c>
      <c r="O28" s="328" t="s">
        <v>85</v>
      </c>
      <c r="P28" s="328" t="s">
        <v>85</v>
      </c>
      <c r="Q28" s="328" t="s">
        <v>85</v>
      </c>
      <c r="R28" s="328" t="s">
        <v>85</v>
      </c>
      <c r="S28" s="328" t="s">
        <v>85</v>
      </c>
      <c r="T28" s="328" t="s">
        <v>85</v>
      </c>
      <c r="U28" s="328" t="s">
        <v>85</v>
      </c>
      <c r="V28" s="328" t="s">
        <v>85</v>
      </c>
      <c r="W28" s="328" t="s">
        <v>85</v>
      </c>
      <c r="X28" s="328" t="s">
        <v>85</v>
      </c>
      <c r="Y28" s="329" t="s">
        <v>85</v>
      </c>
      <c r="Z28" s="330" t="s">
        <v>45</v>
      </c>
      <c r="AA28" s="331" t="s">
        <v>45</v>
      </c>
      <c r="AB28" s="331" t="s">
        <v>45</v>
      </c>
      <c r="AC28" s="332" t="s">
        <v>45</v>
      </c>
      <c r="AD28" s="333">
        <v>2842.21391797423</v>
      </c>
      <c r="AE28" s="334">
        <v>2842.21391797423</v>
      </c>
      <c r="AF28" s="334">
        <v>2842.21391797423</v>
      </c>
      <c r="AG28" s="335">
        <v>2842.21391797423</v>
      </c>
      <c r="AH28" s="336"/>
      <c r="AI28" s="337"/>
      <c r="AJ28" s="337"/>
      <c r="AK28" s="337"/>
      <c r="AL28" s="338"/>
      <c r="AM28" s="324">
        <f t="shared" si="0"/>
        <v>0</v>
      </c>
      <c r="AN28" s="325">
        <f t="shared" si="1"/>
        <v>0</v>
      </c>
      <c r="AO28" s="325">
        <f t="shared" si="2"/>
        <v>0</v>
      </c>
      <c r="AP28" s="325">
        <f t="shared" si="3"/>
        <v>0</v>
      </c>
      <c r="AQ28" s="325">
        <f t="shared" si="4"/>
        <v>0</v>
      </c>
      <c r="AR28" s="325">
        <f t="shared" si="5"/>
        <v>0</v>
      </c>
      <c r="AS28" s="325">
        <f t="shared" si="6"/>
        <v>0</v>
      </c>
      <c r="AT28" s="325">
        <f t="shared" si="7"/>
        <v>0</v>
      </c>
      <c r="AU28" s="325">
        <f t="shared" si="8"/>
        <v>0</v>
      </c>
      <c r="AV28" s="326">
        <f t="shared" si="9"/>
        <v>0</v>
      </c>
      <c r="AW28" s="85"/>
      <c r="AX28" s="336"/>
      <c r="AY28" s="337"/>
      <c r="AZ28" s="337"/>
      <c r="BA28" s="337"/>
      <c r="BB28" s="338"/>
      <c r="BC28" s="324">
        <f t="shared" si="10"/>
        <v>0</v>
      </c>
      <c r="BD28" s="325"/>
      <c r="BE28" s="325"/>
      <c r="BF28" s="325"/>
      <c r="BG28" s="325"/>
      <c r="BH28" s="325"/>
      <c r="BI28" s="325"/>
      <c r="BJ28" s="325"/>
      <c r="BK28" s="325"/>
      <c r="BL28" s="32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</row>
    <row r="29" spans="2:92" s="73" customFormat="1" ht="22.5">
      <c r="B29" s="366" t="s">
        <v>86</v>
      </c>
      <c r="C29" s="367" t="s">
        <v>86</v>
      </c>
      <c r="D29" s="368" t="s">
        <v>86</v>
      </c>
      <c r="E29" s="327" t="s">
        <v>87</v>
      </c>
      <c r="F29" s="328" t="s">
        <v>87</v>
      </c>
      <c r="G29" s="328" t="s">
        <v>87</v>
      </c>
      <c r="H29" s="328" t="s">
        <v>87</v>
      </c>
      <c r="I29" s="328" t="s">
        <v>87</v>
      </c>
      <c r="J29" s="328" t="s">
        <v>87</v>
      </c>
      <c r="K29" s="328" t="s">
        <v>87</v>
      </c>
      <c r="L29" s="328" t="s">
        <v>87</v>
      </c>
      <c r="M29" s="328" t="s">
        <v>87</v>
      </c>
      <c r="N29" s="328" t="s">
        <v>87</v>
      </c>
      <c r="O29" s="328" t="s">
        <v>87</v>
      </c>
      <c r="P29" s="328" t="s">
        <v>87</v>
      </c>
      <c r="Q29" s="328" t="s">
        <v>87</v>
      </c>
      <c r="R29" s="328" t="s">
        <v>87</v>
      </c>
      <c r="S29" s="328" t="s">
        <v>87</v>
      </c>
      <c r="T29" s="328" t="s">
        <v>87</v>
      </c>
      <c r="U29" s="328" t="s">
        <v>87</v>
      </c>
      <c r="V29" s="328" t="s">
        <v>87</v>
      </c>
      <c r="W29" s="328" t="s">
        <v>87</v>
      </c>
      <c r="X29" s="328" t="s">
        <v>87</v>
      </c>
      <c r="Y29" s="329" t="s">
        <v>87</v>
      </c>
      <c r="Z29" s="330" t="s">
        <v>45</v>
      </c>
      <c r="AA29" s="331" t="s">
        <v>45</v>
      </c>
      <c r="AB29" s="331" t="s">
        <v>45</v>
      </c>
      <c r="AC29" s="332" t="s">
        <v>45</v>
      </c>
      <c r="AD29" s="333">
        <v>1135</v>
      </c>
      <c r="AE29" s="334">
        <v>1135</v>
      </c>
      <c r="AF29" s="334">
        <v>1135</v>
      </c>
      <c r="AG29" s="335">
        <v>1135</v>
      </c>
      <c r="AH29" s="336"/>
      <c r="AI29" s="337"/>
      <c r="AJ29" s="337"/>
      <c r="AK29" s="337"/>
      <c r="AL29" s="338"/>
      <c r="AM29" s="324">
        <f t="shared" si="0"/>
        <v>0</v>
      </c>
      <c r="AN29" s="325">
        <f t="shared" si="1"/>
        <v>0</v>
      </c>
      <c r="AO29" s="325">
        <f t="shared" si="2"/>
        <v>0</v>
      </c>
      <c r="AP29" s="325">
        <f t="shared" si="3"/>
        <v>0</v>
      </c>
      <c r="AQ29" s="325">
        <f t="shared" si="4"/>
        <v>0</v>
      </c>
      <c r="AR29" s="325">
        <f t="shared" si="5"/>
        <v>0</v>
      </c>
      <c r="AS29" s="325">
        <f t="shared" si="6"/>
        <v>0</v>
      </c>
      <c r="AT29" s="325">
        <f t="shared" si="7"/>
        <v>0</v>
      </c>
      <c r="AU29" s="325">
        <f t="shared" si="8"/>
        <v>0</v>
      </c>
      <c r="AV29" s="326">
        <f t="shared" si="9"/>
        <v>0</v>
      </c>
      <c r="AW29" s="74"/>
      <c r="AX29" s="336"/>
      <c r="AY29" s="337"/>
      <c r="AZ29" s="337"/>
      <c r="BA29" s="337"/>
      <c r="BB29" s="338"/>
      <c r="BC29" s="324">
        <f t="shared" si="10"/>
        <v>0</v>
      </c>
      <c r="BD29" s="325"/>
      <c r="BE29" s="325"/>
      <c r="BF29" s="325"/>
      <c r="BG29" s="325"/>
      <c r="BH29" s="325"/>
      <c r="BI29" s="325"/>
      <c r="BJ29" s="325"/>
      <c r="BK29" s="325"/>
      <c r="BL29" s="326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2"/>
      <c r="CD29" s="82"/>
      <c r="CE29" s="82"/>
      <c r="CF29" s="82"/>
      <c r="CG29" s="82"/>
      <c r="CH29" s="76"/>
      <c r="CI29" s="89"/>
      <c r="CJ29" s="89"/>
      <c r="CK29" s="89"/>
      <c r="CL29" s="89"/>
      <c r="CM29" s="89"/>
      <c r="CN29" s="77"/>
    </row>
    <row r="30" spans="2:92" s="73" customFormat="1" ht="22.5">
      <c r="B30" s="366" t="s">
        <v>88</v>
      </c>
      <c r="C30" s="367" t="s">
        <v>88</v>
      </c>
      <c r="D30" s="368" t="s">
        <v>88</v>
      </c>
      <c r="E30" s="327" t="s">
        <v>89</v>
      </c>
      <c r="F30" s="328" t="s">
        <v>89</v>
      </c>
      <c r="G30" s="328" t="s">
        <v>89</v>
      </c>
      <c r="H30" s="328" t="s">
        <v>89</v>
      </c>
      <c r="I30" s="328" t="s">
        <v>89</v>
      </c>
      <c r="J30" s="328" t="s">
        <v>89</v>
      </c>
      <c r="K30" s="328" t="s">
        <v>89</v>
      </c>
      <c r="L30" s="328" t="s">
        <v>89</v>
      </c>
      <c r="M30" s="328" t="s">
        <v>89</v>
      </c>
      <c r="N30" s="328" t="s">
        <v>89</v>
      </c>
      <c r="O30" s="328" t="s">
        <v>89</v>
      </c>
      <c r="P30" s="328" t="s">
        <v>89</v>
      </c>
      <c r="Q30" s="328" t="s">
        <v>89</v>
      </c>
      <c r="R30" s="328" t="s">
        <v>89</v>
      </c>
      <c r="S30" s="328" t="s">
        <v>89</v>
      </c>
      <c r="T30" s="328" t="s">
        <v>89</v>
      </c>
      <c r="U30" s="328" t="s">
        <v>89</v>
      </c>
      <c r="V30" s="328" t="s">
        <v>89</v>
      </c>
      <c r="W30" s="328" t="s">
        <v>89</v>
      </c>
      <c r="X30" s="328" t="s">
        <v>89</v>
      </c>
      <c r="Y30" s="329" t="s">
        <v>89</v>
      </c>
      <c r="Z30" s="330" t="s">
        <v>45</v>
      </c>
      <c r="AA30" s="331" t="s">
        <v>45</v>
      </c>
      <c r="AB30" s="331" t="s">
        <v>45</v>
      </c>
      <c r="AC30" s="332" t="s">
        <v>45</v>
      </c>
      <c r="AD30" s="333">
        <v>733.8336615305004</v>
      </c>
      <c r="AE30" s="334">
        <v>733.8336615305004</v>
      </c>
      <c r="AF30" s="334">
        <v>733.8336615305004</v>
      </c>
      <c r="AG30" s="335">
        <v>733.8336615305004</v>
      </c>
      <c r="AH30" s="336"/>
      <c r="AI30" s="337"/>
      <c r="AJ30" s="337"/>
      <c r="AK30" s="337"/>
      <c r="AL30" s="338"/>
      <c r="AM30" s="324">
        <f t="shared" si="0"/>
        <v>0</v>
      </c>
      <c r="AN30" s="325">
        <f t="shared" si="1"/>
        <v>0</v>
      </c>
      <c r="AO30" s="325">
        <f t="shared" si="2"/>
        <v>0</v>
      </c>
      <c r="AP30" s="325">
        <f t="shared" si="3"/>
        <v>0</v>
      </c>
      <c r="AQ30" s="325">
        <f t="shared" si="4"/>
        <v>0</v>
      </c>
      <c r="AR30" s="325">
        <f t="shared" si="5"/>
        <v>0</v>
      </c>
      <c r="AS30" s="325">
        <f t="shared" si="6"/>
        <v>0</v>
      </c>
      <c r="AT30" s="325">
        <f t="shared" si="7"/>
        <v>0</v>
      </c>
      <c r="AU30" s="325">
        <f t="shared" si="8"/>
        <v>0</v>
      </c>
      <c r="AV30" s="326">
        <f t="shared" si="9"/>
        <v>0</v>
      </c>
      <c r="AW30" s="74"/>
      <c r="AX30" s="336"/>
      <c r="AY30" s="337"/>
      <c r="AZ30" s="337"/>
      <c r="BA30" s="337"/>
      <c r="BB30" s="338"/>
      <c r="BC30" s="324">
        <f t="shared" si="10"/>
        <v>0</v>
      </c>
      <c r="BD30" s="325"/>
      <c r="BE30" s="325"/>
      <c r="BF30" s="325"/>
      <c r="BG30" s="325"/>
      <c r="BH30" s="325"/>
      <c r="BI30" s="325"/>
      <c r="BJ30" s="325"/>
      <c r="BK30" s="325"/>
      <c r="BL30" s="326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2"/>
      <c r="CD30" s="82"/>
      <c r="CE30" s="82"/>
      <c r="CF30" s="82"/>
      <c r="CG30" s="82"/>
      <c r="CH30" s="76"/>
      <c r="CI30" s="89"/>
      <c r="CJ30" s="89"/>
      <c r="CK30" s="89"/>
      <c r="CL30" s="89"/>
      <c r="CM30" s="89"/>
      <c r="CN30" s="77"/>
    </row>
    <row r="31" spans="2:92" s="73" customFormat="1" ht="22.5">
      <c r="B31" s="366" t="s">
        <v>90</v>
      </c>
      <c r="C31" s="367" t="s">
        <v>90</v>
      </c>
      <c r="D31" s="368" t="s">
        <v>90</v>
      </c>
      <c r="E31" s="327" t="s">
        <v>91</v>
      </c>
      <c r="F31" s="328" t="s">
        <v>91</v>
      </c>
      <c r="G31" s="328" t="s">
        <v>91</v>
      </c>
      <c r="H31" s="328" t="s">
        <v>91</v>
      </c>
      <c r="I31" s="328" t="s">
        <v>91</v>
      </c>
      <c r="J31" s="328" t="s">
        <v>91</v>
      </c>
      <c r="K31" s="328" t="s">
        <v>91</v>
      </c>
      <c r="L31" s="328" t="s">
        <v>91</v>
      </c>
      <c r="M31" s="328" t="s">
        <v>91</v>
      </c>
      <c r="N31" s="328" t="s">
        <v>91</v>
      </c>
      <c r="O31" s="328" t="s">
        <v>91</v>
      </c>
      <c r="P31" s="328" t="s">
        <v>91</v>
      </c>
      <c r="Q31" s="328" t="s">
        <v>91</v>
      </c>
      <c r="R31" s="328" t="s">
        <v>91</v>
      </c>
      <c r="S31" s="328" t="s">
        <v>91</v>
      </c>
      <c r="T31" s="328" t="s">
        <v>91</v>
      </c>
      <c r="U31" s="328" t="s">
        <v>91</v>
      </c>
      <c r="V31" s="328" t="s">
        <v>91</v>
      </c>
      <c r="W31" s="328" t="s">
        <v>91</v>
      </c>
      <c r="X31" s="328" t="s">
        <v>91</v>
      </c>
      <c r="Y31" s="329" t="s">
        <v>91</v>
      </c>
      <c r="Z31" s="330" t="s">
        <v>45</v>
      </c>
      <c r="AA31" s="331" t="s">
        <v>45</v>
      </c>
      <c r="AB31" s="331" t="s">
        <v>45</v>
      </c>
      <c r="AC31" s="332" t="s">
        <v>45</v>
      </c>
      <c r="AD31" s="333">
        <v>1135</v>
      </c>
      <c r="AE31" s="334">
        <v>1135</v>
      </c>
      <c r="AF31" s="334">
        <v>1135</v>
      </c>
      <c r="AG31" s="335">
        <v>1135</v>
      </c>
      <c r="AH31" s="336"/>
      <c r="AI31" s="337"/>
      <c r="AJ31" s="337"/>
      <c r="AK31" s="337"/>
      <c r="AL31" s="338"/>
      <c r="AM31" s="324">
        <f t="shared" si="0"/>
        <v>0</v>
      </c>
      <c r="AN31" s="325">
        <f t="shared" si="1"/>
        <v>0</v>
      </c>
      <c r="AO31" s="325">
        <f t="shared" si="2"/>
        <v>0</v>
      </c>
      <c r="AP31" s="325">
        <f t="shared" si="3"/>
        <v>0</v>
      </c>
      <c r="AQ31" s="325">
        <f t="shared" si="4"/>
        <v>0</v>
      </c>
      <c r="AR31" s="325">
        <f t="shared" si="5"/>
        <v>0</v>
      </c>
      <c r="AS31" s="325">
        <f t="shared" si="6"/>
        <v>0</v>
      </c>
      <c r="AT31" s="325">
        <f t="shared" si="7"/>
        <v>0</v>
      </c>
      <c r="AU31" s="325">
        <f t="shared" si="8"/>
        <v>0</v>
      </c>
      <c r="AV31" s="326">
        <f t="shared" si="9"/>
        <v>0</v>
      </c>
      <c r="AW31" s="74"/>
      <c r="AX31" s="336"/>
      <c r="AY31" s="337"/>
      <c r="AZ31" s="337"/>
      <c r="BA31" s="337"/>
      <c r="BB31" s="338"/>
      <c r="BC31" s="324">
        <f t="shared" si="10"/>
        <v>0</v>
      </c>
      <c r="BD31" s="325"/>
      <c r="BE31" s="325"/>
      <c r="BF31" s="325"/>
      <c r="BG31" s="325"/>
      <c r="BH31" s="325"/>
      <c r="BI31" s="325"/>
      <c r="BJ31" s="325"/>
      <c r="BK31" s="325"/>
      <c r="BL31" s="326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0"/>
      <c r="CI31" s="80"/>
      <c r="CJ31" s="80"/>
      <c r="CK31" s="80"/>
      <c r="CL31" s="80"/>
      <c r="CM31" s="80"/>
      <c r="CN31" s="77"/>
    </row>
    <row r="32" spans="2:92" s="73" customFormat="1" ht="22.5">
      <c r="B32" s="366" t="s">
        <v>92</v>
      </c>
      <c r="C32" s="367" t="s">
        <v>92</v>
      </c>
      <c r="D32" s="368" t="s">
        <v>92</v>
      </c>
      <c r="E32" s="327" t="s">
        <v>93</v>
      </c>
      <c r="F32" s="328" t="s">
        <v>93</v>
      </c>
      <c r="G32" s="328" t="s">
        <v>93</v>
      </c>
      <c r="H32" s="328" t="s">
        <v>93</v>
      </c>
      <c r="I32" s="328" t="s">
        <v>93</v>
      </c>
      <c r="J32" s="328" t="s">
        <v>93</v>
      </c>
      <c r="K32" s="328" t="s">
        <v>93</v>
      </c>
      <c r="L32" s="328" t="s">
        <v>93</v>
      </c>
      <c r="M32" s="328" t="s">
        <v>93</v>
      </c>
      <c r="N32" s="328" t="s">
        <v>93</v>
      </c>
      <c r="O32" s="328" t="s">
        <v>93</v>
      </c>
      <c r="P32" s="328" t="s">
        <v>93</v>
      </c>
      <c r="Q32" s="328" t="s">
        <v>93</v>
      </c>
      <c r="R32" s="328" t="s">
        <v>93</v>
      </c>
      <c r="S32" s="328" t="s">
        <v>93</v>
      </c>
      <c r="T32" s="328" t="s">
        <v>93</v>
      </c>
      <c r="U32" s="328" t="s">
        <v>93</v>
      </c>
      <c r="V32" s="328" t="s">
        <v>93</v>
      </c>
      <c r="W32" s="328" t="s">
        <v>93</v>
      </c>
      <c r="X32" s="328" t="s">
        <v>93</v>
      </c>
      <c r="Y32" s="329" t="s">
        <v>93</v>
      </c>
      <c r="Z32" s="330" t="s">
        <v>45</v>
      </c>
      <c r="AA32" s="331" t="s">
        <v>45</v>
      </c>
      <c r="AB32" s="331" t="s">
        <v>45</v>
      </c>
      <c r="AC32" s="332" t="s">
        <v>45</v>
      </c>
      <c r="AD32" s="333">
        <v>20000</v>
      </c>
      <c r="AE32" s="334">
        <v>20000</v>
      </c>
      <c r="AF32" s="334">
        <v>20000</v>
      </c>
      <c r="AG32" s="335">
        <v>20000</v>
      </c>
      <c r="AH32" s="336"/>
      <c r="AI32" s="337"/>
      <c r="AJ32" s="337"/>
      <c r="AK32" s="337"/>
      <c r="AL32" s="338"/>
      <c r="AM32" s="324">
        <f t="shared" si="0"/>
        <v>0</v>
      </c>
      <c r="AN32" s="325">
        <f t="shared" si="1"/>
        <v>0</v>
      </c>
      <c r="AO32" s="325">
        <f t="shared" si="2"/>
        <v>0</v>
      </c>
      <c r="AP32" s="325">
        <f t="shared" si="3"/>
        <v>0</v>
      </c>
      <c r="AQ32" s="325">
        <f t="shared" si="4"/>
        <v>0</v>
      </c>
      <c r="AR32" s="325">
        <f t="shared" si="5"/>
        <v>0</v>
      </c>
      <c r="AS32" s="325">
        <f t="shared" si="6"/>
        <v>0</v>
      </c>
      <c r="AT32" s="325">
        <f t="shared" si="7"/>
        <v>0</v>
      </c>
      <c r="AU32" s="325">
        <f t="shared" si="8"/>
        <v>0</v>
      </c>
      <c r="AV32" s="326">
        <f t="shared" si="9"/>
        <v>0</v>
      </c>
      <c r="AW32" s="74"/>
      <c r="AX32" s="336"/>
      <c r="AY32" s="337"/>
      <c r="AZ32" s="337"/>
      <c r="BA32" s="337"/>
      <c r="BB32" s="338"/>
      <c r="BC32" s="324">
        <f t="shared" si="10"/>
        <v>0</v>
      </c>
      <c r="BD32" s="325"/>
      <c r="BE32" s="325"/>
      <c r="BF32" s="325"/>
      <c r="BG32" s="325"/>
      <c r="BH32" s="325"/>
      <c r="BI32" s="325"/>
      <c r="BJ32" s="325"/>
      <c r="BK32" s="325"/>
      <c r="BL32" s="326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0"/>
      <c r="CI32" s="80"/>
      <c r="CJ32" s="80"/>
      <c r="CK32" s="80"/>
      <c r="CL32" s="80"/>
      <c r="CM32" s="80"/>
      <c r="CN32" s="77"/>
    </row>
    <row r="33" spans="2:92" s="73" customFormat="1" ht="22.5">
      <c r="B33" s="358" t="s">
        <v>501</v>
      </c>
      <c r="C33" s="359"/>
      <c r="D33" s="360"/>
      <c r="E33" s="327" t="s">
        <v>530</v>
      </c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9"/>
      <c r="Z33" s="330" t="s">
        <v>45</v>
      </c>
      <c r="AA33" s="331"/>
      <c r="AB33" s="331"/>
      <c r="AC33" s="332"/>
      <c r="AD33" s="333">
        <v>146670</v>
      </c>
      <c r="AE33" s="334"/>
      <c r="AF33" s="334"/>
      <c r="AG33" s="335"/>
      <c r="AH33" s="336"/>
      <c r="AI33" s="337"/>
      <c r="AJ33" s="337"/>
      <c r="AK33" s="337"/>
      <c r="AL33" s="338"/>
      <c r="AM33" s="324">
        <f t="shared" si="0"/>
        <v>0</v>
      </c>
      <c r="AN33" s="325">
        <f t="shared" si="1"/>
        <v>0</v>
      </c>
      <c r="AO33" s="325">
        <f t="shared" si="2"/>
        <v>0</v>
      </c>
      <c r="AP33" s="325">
        <f t="shared" si="3"/>
        <v>0</v>
      </c>
      <c r="AQ33" s="325">
        <f t="shared" si="4"/>
        <v>0</v>
      </c>
      <c r="AR33" s="325">
        <f t="shared" si="5"/>
        <v>0</v>
      </c>
      <c r="AS33" s="325">
        <f t="shared" si="6"/>
        <v>0</v>
      </c>
      <c r="AT33" s="325">
        <f t="shared" si="7"/>
        <v>0</v>
      </c>
      <c r="AU33" s="325">
        <f t="shared" si="8"/>
        <v>0</v>
      </c>
      <c r="AV33" s="326">
        <f t="shared" si="9"/>
        <v>0</v>
      </c>
      <c r="AW33" s="74"/>
      <c r="AX33" s="336"/>
      <c r="AY33" s="337"/>
      <c r="AZ33" s="337"/>
      <c r="BA33" s="337"/>
      <c r="BB33" s="338"/>
      <c r="BC33" s="324">
        <f t="shared" si="10"/>
        <v>0</v>
      </c>
      <c r="BD33" s="325"/>
      <c r="BE33" s="325"/>
      <c r="BF33" s="325"/>
      <c r="BG33" s="325"/>
      <c r="BH33" s="325"/>
      <c r="BI33" s="325"/>
      <c r="BJ33" s="325"/>
      <c r="BK33" s="325"/>
      <c r="BL33" s="326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0"/>
      <c r="CI33" s="80"/>
      <c r="CJ33" s="80"/>
      <c r="CK33" s="80"/>
      <c r="CL33" s="80"/>
      <c r="CM33" s="80"/>
      <c r="CN33" s="77"/>
    </row>
    <row r="34" spans="2:92" s="73" customFormat="1" ht="22.5">
      <c r="B34" s="358" t="s">
        <v>502</v>
      </c>
      <c r="C34" s="359"/>
      <c r="D34" s="360"/>
      <c r="E34" s="327" t="s">
        <v>531</v>
      </c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9"/>
      <c r="Z34" s="330" t="s">
        <v>45</v>
      </c>
      <c r="AA34" s="331"/>
      <c r="AB34" s="331"/>
      <c r="AC34" s="332"/>
      <c r="AD34" s="333">
        <v>70681</v>
      </c>
      <c r="AE34" s="334"/>
      <c r="AF34" s="334"/>
      <c r="AG34" s="335"/>
      <c r="AH34" s="336"/>
      <c r="AI34" s="337"/>
      <c r="AJ34" s="337"/>
      <c r="AK34" s="337"/>
      <c r="AL34" s="338"/>
      <c r="AM34" s="324">
        <f>AD34*AH34</f>
        <v>0</v>
      </c>
      <c r="AN34" s="325">
        <f aca="true" t="shared" si="11" ref="AN34:AV34">AL34*AM34</f>
        <v>0</v>
      </c>
      <c r="AO34" s="325">
        <f t="shared" si="11"/>
        <v>0</v>
      </c>
      <c r="AP34" s="325">
        <f t="shared" si="11"/>
        <v>0</v>
      </c>
      <c r="AQ34" s="325">
        <f t="shared" si="11"/>
        <v>0</v>
      </c>
      <c r="AR34" s="325">
        <f t="shared" si="11"/>
        <v>0</v>
      </c>
      <c r="AS34" s="325">
        <f t="shared" si="11"/>
        <v>0</v>
      </c>
      <c r="AT34" s="325">
        <f t="shared" si="11"/>
        <v>0</v>
      </c>
      <c r="AU34" s="325">
        <f t="shared" si="11"/>
        <v>0</v>
      </c>
      <c r="AV34" s="326">
        <f t="shared" si="11"/>
        <v>0</v>
      </c>
      <c r="AW34" s="74"/>
      <c r="AX34" s="336"/>
      <c r="AY34" s="337"/>
      <c r="AZ34" s="337"/>
      <c r="BA34" s="337"/>
      <c r="BB34" s="338"/>
      <c r="BC34" s="324">
        <f>AX34*AD34</f>
        <v>0</v>
      </c>
      <c r="BD34" s="325"/>
      <c r="BE34" s="325"/>
      <c r="BF34" s="325"/>
      <c r="BG34" s="325"/>
      <c r="BH34" s="325"/>
      <c r="BI34" s="325"/>
      <c r="BJ34" s="325"/>
      <c r="BK34" s="325"/>
      <c r="BL34" s="326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0"/>
      <c r="CI34" s="80"/>
      <c r="CJ34" s="80"/>
      <c r="CK34" s="80"/>
      <c r="CL34" s="80"/>
      <c r="CM34" s="80"/>
      <c r="CN34" s="77"/>
    </row>
    <row r="35" spans="2:92" s="73" customFormat="1" ht="22.5">
      <c r="B35" s="358" t="s">
        <v>631</v>
      </c>
      <c r="C35" s="359"/>
      <c r="D35" s="360"/>
      <c r="E35" s="327" t="s">
        <v>632</v>
      </c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9"/>
      <c r="Z35" s="330" t="s">
        <v>45</v>
      </c>
      <c r="AA35" s="331"/>
      <c r="AB35" s="331"/>
      <c r="AC35" s="332"/>
      <c r="AD35" s="333">
        <v>30000</v>
      </c>
      <c r="AE35" s="334"/>
      <c r="AF35" s="334"/>
      <c r="AG35" s="335"/>
      <c r="AH35" s="336"/>
      <c r="AI35" s="337"/>
      <c r="AJ35" s="337"/>
      <c r="AK35" s="337"/>
      <c r="AL35" s="338"/>
      <c r="AM35" s="324">
        <f>AD35*AH35</f>
        <v>0</v>
      </c>
      <c r="AN35" s="325">
        <f aca="true" t="shared" si="12" ref="AN35:AV35">AL35*AM35</f>
        <v>0</v>
      </c>
      <c r="AO35" s="325">
        <f t="shared" si="12"/>
        <v>0</v>
      </c>
      <c r="AP35" s="325">
        <f t="shared" si="12"/>
        <v>0</v>
      </c>
      <c r="AQ35" s="325">
        <f t="shared" si="12"/>
        <v>0</v>
      </c>
      <c r="AR35" s="325">
        <f t="shared" si="12"/>
        <v>0</v>
      </c>
      <c r="AS35" s="325">
        <f t="shared" si="12"/>
        <v>0</v>
      </c>
      <c r="AT35" s="325">
        <f t="shared" si="12"/>
        <v>0</v>
      </c>
      <c r="AU35" s="325">
        <f t="shared" si="12"/>
        <v>0</v>
      </c>
      <c r="AV35" s="326">
        <f t="shared" si="12"/>
        <v>0</v>
      </c>
      <c r="AW35" s="74"/>
      <c r="AX35" s="336"/>
      <c r="AY35" s="337"/>
      <c r="AZ35" s="337"/>
      <c r="BA35" s="337"/>
      <c r="BB35" s="338"/>
      <c r="BC35" s="324">
        <f>AX35*AD35</f>
        <v>0</v>
      </c>
      <c r="BD35" s="325"/>
      <c r="BE35" s="325"/>
      <c r="BF35" s="325"/>
      <c r="BG35" s="325"/>
      <c r="BH35" s="325"/>
      <c r="BI35" s="325"/>
      <c r="BJ35" s="325"/>
      <c r="BK35" s="325"/>
      <c r="BL35" s="326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0"/>
      <c r="CI35" s="80"/>
      <c r="CJ35" s="80"/>
      <c r="CK35" s="80"/>
      <c r="CL35" s="80"/>
      <c r="CM35" s="80"/>
      <c r="CN35" s="77"/>
    </row>
    <row r="36" spans="2:92" s="73" customFormat="1" ht="22.5">
      <c r="B36" s="366" t="s">
        <v>94</v>
      </c>
      <c r="C36" s="367" t="s">
        <v>94</v>
      </c>
      <c r="D36" s="368" t="s">
        <v>94</v>
      </c>
      <c r="E36" s="327" t="s">
        <v>95</v>
      </c>
      <c r="F36" s="328" t="s">
        <v>95</v>
      </c>
      <c r="G36" s="328" t="s">
        <v>95</v>
      </c>
      <c r="H36" s="328" t="s">
        <v>95</v>
      </c>
      <c r="I36" s="328" t="s">
        <v>95</v>
      </c>
      <c r="J36" s="328" t="s">
        <v>95</v>
      </c>
      <c r="K36" s="328" t="s">
        <v>95</v>
      </c>
      <c r="L36" s="328" t="s">
        <v>95</v>
      </c>
      <c r="M36" s="328" t="s">
        <v>95</v>
      </c>
      <c r="N36" s="328" t="s">
        <v>95</v>
      </c>
      <c r="O36" s="328" t="s">
        <v>95</v>
      </c>
      <c r="P36" s="328" t="s">
        <v>95</v>
      </c>
      <c r="Q36" s="328" t="s">
        <v>95</v>
      </c>
      <c r="R36" s="328" t="s">
        <v>95</v>
      </c>
      <c r="S36" s="328" t="s">
        <v>95</v>
      </c>
      <c r="T36" s="328" t="s">
        <v>95</v>
      </c>
      <c r="U36" s="328" t="s">
        <v>95</v>
      </c>
      <c r="V36" s="328" t="s">
        <v>95</v>
      </c>
      <c r="W36" s="328" t="s">
        <v>95</v>
      </c>
      <c r="X36" s="328" t="s">
        <v>95</v>
      </c>
      <c r="Y36" s="329" t="s">
        <v>95</v>
      </c>
      <c r="Z36" s="330" t="s">
        <v>45</v>
      </c>
      <c r="AA36" s="331" t="s">
        <v>45</v>
      </c>
      <c r="AB36" s="331" t="s">
        <v>45</v>
      </c>
      <c r="AC36" s="332" t="s">
        <v>45</v>
      </c>
      <c r="AD36" s="333">
        <v>1200</v>
      </c>
      <c r="AE36" s="334">
        <v>1200</v>
      </c>
      <c r="AF36" s="334">
        <v>1200</v>
      </c>
      <c r="AG36" s="335">
        <v>1200</v>
      </c>
      <c r="AH36" s="336"/>
      <c r="AI36" s="337"/>
      <c r="AJ36" s="337"/>
      <c r="AK36" s="337"/>
      <c r="AL36" s="338"/>
      <c r="AM36" s="324">
        <f t="shared" si="0"/>
        <v>0</v>
      </c>
      <c r="AN36" s="325">
        <f t="shared" si="1"/>
        <v>0</v>
      </c>
      <c r="AO36" s="325">
        <f t="shared" si="2"/>
        <v>0</v>
      </c>
      <c r="AP36" s="325">
        <f t="shared" si="3"/>
        <v>0</v>
      </c>
      <c r="AQ36" s="325">
        <f t="shared" si="4"/>
        <v>0</v>
      </c>
      <c r="AR36" s="325">
        <f t="shared" si="5"/>
        <v>0</v>
      </c>
      <c r="AS36" s="325">
        <f t="shared" si="6"/>
        <v>0</v>
      </c>
      <c r="AT36" s="325">
        <f t="shared" si="7"/>
        <v>0</v>
      </c>
      <c r="AU36" s="325">
        <f t="shared" si="8"/>
        <v>0</v>
      </c>
      <c r="AV36" s="326">
        <f t="shared" si="9"/>
        <v>0</v>
      </c>
      <c r="AW36" s="74"/>
      <c r="AX36" s="336"/>
      <c r="AY36" s="337"/>
      <c r="AZ36" s="337"/>
      <c r="BA36" s="337"/>
      <c r="BB36" s="338"/>
      <c r="BC36" s="324">
        <f t="shared" si="10"/>
        <v>0</v>
      </c>
      <c r="BD36" s="325"/>
      <c r="BE36" s="325"/>
      <c r="BF36" s="325"/>
      <c r="BG36" s="325"/>
      <c r="BH36" s="325"/>
      <c r="BI36" s="325"/>
      <c r="BJ36" s="325"/>
      <c r="BK36" s="325"/>
      <c r="BL36" s="326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0"/>
      <c r="CI36" s="80"/>
      <c r="CJ36" s="80"/>
      <c r="CK36" s="80"/>
      <c r="CL36" s="80"/>
      <c r="CM36" s="80"/>
      <c r="CN36" s="77"/>
    </row>
    <row r="37" spans="2:92" s="73" customFormat="1" ht="22.5">
      <c r="B37" s="366" t="s">
        <v>96</v>
      </c>
      <c r="C37" s="367" t="s">
        <v>96</v>
      </c>
      <c r="D37" s="368" t="s">
        <v>96</v>
      </c>
      <c r="E37" s="327" t="s">
        <v>97</v>
      </c>
      <c r="F37" s="328" t="s">
        <v>97</v>
      </c>
      <c r="G37" s="328" t="s">
        <v>97</v>
      </c>
      <c r="H37" s="328" t="s">
        <v>97</v>
      </c>
      <c r="I37" s="328" t="s">
        <v>97</v>
      </c>
      <c r="J37" s="328" t="s">
        <v>97</v>
      </c>
      <c r="K37" s="328" t="s">
        <v>97</v>
      </c>
      <c r="L37" s="328" t="s">
        <v>97</v>
      </c>
      <c r="M37" s="328" t="s">
        <v>97</v>
      </c>
      <c r="N37" s="328" t="s">
        <v>97</v>
      </c>
      <c r="O37" s="328" t="s">
        <v>97</v>
      </c>
      <c r="P37" s="328" t="s">
        <v>97</v>
      </c>
      <c r="Q37" s="328" t="s">
        <v>97</v>
      </c>
      <c r="R37" s="328" t="s">
        <v>97</v>
      </c>
      <c r="S37" s="328" t="s">
        <v>97</v>
      </c>
      <c r="T37" s="328" t="s">
        <v>97</v>
      </c>
      <c r="U37" s="328" t="s">
        <v>97</v>
      </c>
      <c r="V37" s="328" t="s">
        <v>97</v>
      </c>
      <c r="W37" s="328" t="s">
        <v>97</v>
      </c>
      <c r="X37" s="328" t="s">
        <v>97</v>
      </c>
      <c r="Y37" s="329" t="s">
        <v>97</v>
      </c>
      <c r="Z37" s="330" t="s">
        <v>45</v>
      </c>
      <c r="AA37" s="331" t="s">
        <v>45</v>
      </c>
      <c r="AB37" s="331" t="s">
        <v>45</v>
      </c>
      <c r="AC37" s="332" t="s">
        <v>45</v>
      </c>
      <c r="AD37" s="333">
        <v>10130.377799769693</v>
      </c>
      <c r="AE37" s="334">
        <v>10130.377799769693</v>
      </c>
      <c r="AF37" s="334">
        <v>10130.377799769693</v>
      </c>
      <c r="AG37" s="335">
        <v>10130.377799769693</v>
      </c>
      <c r="AH37" s="336"/>
      <c r="AI37" s="337"/>
      <c r="AJ37" s="337"/>
      <c r="AK37" s="337"/>
      <c r="AL37" s="338"/>
      <c r="AM37" s="324">
        <f t="shared" si="0"/>
        <v>0</v>
      </c>
      <c r="AN37" s="325">
        <f t="shared" si="1"/>
        <v>0</v>
      </c>
      <c r="AO37" s="325">
        <f t="shared" si="2"/>
        <v>0</v>
      </c>
      <c r="AP37" s="325">
        <f t="shared" si="3"/>
        <v>0</v>
      </c>
      <c r="AQ37" s="325">
        <f t="shared" si="4"/>
        <v>0</v>
      </c>
      <c r="AR37" s="325">
        <f t="shared" si="5"/>
        <v>0</v>
      </c>
      <c r="AS37" s="325">
        <f t="shared" si="6"/>
        <v>0</v>
      </c>
      <c r="AT37" s="325">
        <f t="shared" si="7"/>
        <v>0</v>
      </c>
      <c r="AU37" s="325">
        <f t="shared" si="8"/>
        <v>0</v>
      </c>
      <c r="AV37" s="326">
        <f t="shared" si="9"/>
        <v>0</v>
      </c>
      <c r="AW37" s="74"/>
      <c r="AX37" s="336"/>
      <c r="AY37" s="337"/>
      <c r="AZ37" s="337"/>
      <c r="BA37" s="337"/>
      <c r="BB37" s="338"/>
      <c r="BC37" s="324">
        <f t="shared" si="10"/>
        <v>0</v>
      </c>
      <c r="BD37" s="325"/>
      <c r="BE37" s="325"/>
      <c r="BF37" s="325"/>
      <c r="BG37" s="325"/>
      <c r="BH37" s="325"/>
      <c r="BI37" s="325"/>
      <c r="BJ37" s="325"/>
      <c r="BK37" s="325"/>
      <c r="BL37" s="326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0"/>
      <c r="CI37" s="80"/>
      <c r="CJ37" s="80"/>
      <c r="CK37" s="80"/>
      <c r="CL37" s="80"/>
      <c r="CM37" s="80"/>
      <c r="CN37" s="77"/>
    </row>
    <row r="38" spans="2:92" s="73" customFormat="1" ht="22.5">
      <c r="B38" s="366" t="s">
        <v>98</v>
      </c>
      <c r="C38" s="367" t="s">
        <v>98</v>
      </c>
      <c r="D38" s="368" t="s">
        <v>98</v>
      </c>
      <c r="E38" s="327" t="s">
        <v>99</v>
      </c>
      <c r="F38" s="328" t="s">
        <v>99</v>
      </c>
      <c r="G38" s="328" t="s">
        <v>99</v>
      </c>
      <c r="H38" s="328" t="s">
        <v>99</v>
      </c>
      <c r="I38" s="328" t="s">
        <v>99</v>
      </c>
      <c r="J38" s="328" t="s">
        <v>99</v>
      </c>
      <c r="K38" s="328" t="s">
        <v>99</v>
      </c>
      <c r="L38" s="328" t="s">
        <v>99</v>
      </c>
      <c r="M38" s="328" t="s">
        <v>99</v>
      </c>
      <c r="N38" s="328" t="s">
        <v>99</v>
      </c>
      <c r="O38" s="328" t="s">
        <v>99</v>
      </c>
      <c r="P38" s="328" t="s">
        <v>99</v>
      </c>
      <c r="Q38" s="328" t="s">
        <v>99</v>
      </c>
      <c r="R38" s="328" t="s">
        <v>99</v>
      </c>
      <c r="S38" s="328" t="s">
        <v>99</v>
      </c>
      <c r="T38" s="328" t="s">
        <v>99</v>
      </c>
      <c r="U38" s="328" t="s">
        <v>99</v>
      </c>
      <c r="V38" s="328" t="s">
        <v>99</v>
      </c>
      <c r="W38" s="328" t="s">
        <v>99</v>
      </c>
      <c r="X38" s="328" t="s">
        <v>99</v>
      </c>
      <c r="Y38" s="329" t="s">
        <v>99</v>
      </c>
      <c r="Z38" s="330" t="s">
        <v>45</v>
      </c>
      <c r="AA38" s="331" t="s">
        <v>45</v>
      </c>
      <c r="AB38" s="331" t="s">
        <v>45</v>
      </c>
      <c r="AC38" s="332" t="s">
        <v>45</v>
      </c>
      <c r="AD38" s="333">
        <v>16642.458793732654</v>
      </c>
      <c r="AE38" s="334">
        <v>16642.458793732654</v>
      </c>
      <c r="AF38" s="334">
        <v>16642.458793732654</v>
      </c>
      <c r="AG38" s="335">
        <v>16642.458793732654</v>
      </c>
      <c r="AH38" s="336"/>
      <c r="AI38" s="337"/>
      <c r="AJ38" s="337"/>
      <c r="AK38" s="337"/>
      <c r="AL38" s="338"/>
      <c r="AM38" s="324">
        <f t="shared" si="0"/>
        <v>0</v>
      </c>
      <c r="AN38" s="325">
        <f t="shared" si="1"/>
        <v>0</v>
      </c>
      <c r="AO38" s="325">
        <f t="shared" si="2"/>
        <v>0</v>
      </c>
      <c r="AP38" s="325">
        <f t="shared" si="3"/>
        <v>0</v>
      </c>
      <c r="AQ38" s="325">
        <f t="shared" si="4"/>
        <v>0</v>
      </c>
      <c r="AR38" s="325">
        <f t="shared" si="5"/>
        <v>0</v>
      </c>
      <c r="AS38" s="325">
        <f t="shared" si="6"/>
        <v>0</v>
      </c>
      <c r="AT38" s="325">
        <f t="shared" si="7"/>
        <v>0</v>
      </c>
      <c r="AU38" s="325">
        <f t="shared" si="8"/>
        <v>0</v>
      </c>
      <c r="AV38" s="326">
        <f t="shared" si="9"/>
        <v>0</v>
      </c>
      <c r="AW38" s="74"/>
      <c r="AX38" s="336"/>
      <c r="AY38" s="337"/>
      <c r="AZ38" s="337"/>
      <c r="BA38" s="337"/>
      <c r="BB38" s="338"/>
      <c r="BC38" s="324">
        <f t="shared" si="10"/>
        <v>0</v>
      </c>
      <c r="BD38" s="325"/>
      <c r="BE38" s="325"/>
      <c r="BF38" s="325"/>
      <c r="BG38" s="325"/>
      <c r="BH38" s="325"/>
      <c r="BI38" s="325"/>
      <c r="BJ38" s="325"/>
      <c r="BK38" s="325"/>
      <c r="BL38" s="326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0"/>
      <c r="CI38" s="80"/>
      <c r="CJ38" s="80"/>
      <c r="CK38" s="80"/>
      <c r="CL38" s="80"/>
      <c r="CM38" s="80"/>
      <c r="CN38" s="77"/>
    </row>
    <row r="39" spans="2:92" s="73" customFormat="1" ht="22.5">
      <c r="B39" s="366" t="s">
        <v>100</v>
      </c>
      <c r="C39" s="367" t="s">
        <v>100</v>
      </c>
      <c r="D39" s="368" t="s">
        <v>100</v>
      </c>
      <c r="E39" s="327" t="s">
        <v>101</v>
      </c>
      <c r="F39" s="328" t="s">
        <v>101</v>
      </c>
      <c r="G39" s="328" t="s">
        <v>101</v>
      </c>
      <c r="H39" s="328" t="s">
        <v>101</v>
      </c>
      <c r="I39" s="328" t="s">
        <v>101</v>
      </c>
      <c r="J39" s="328" t="s">
        <v>101</v>
      </c>
      <c r="K39" s="328" t="s">
        <v>101</v>
      </c>
      <c r="L39" s="328" t="s">
        <v>101</v>
      </c>
      <c r="M39" s="328" t="s">
        <v>101</v>
      </c>
      <c r="N39" s="328" t="s">
        <v>101</v>
      </c>
      <c r="O39" s="328" t="s">
        <v>101</v>
      </c>
      <c r="P39" s="328" t="s">
        <v>101</v>
      </c>
      <c r="Q39" s="328" t="s">
        <v>101</v>
      </c>
      <c r="R39" s="328" t="s">
        <v>101</v>
      </c>
      <c r="S39" s="328" t="s">
        <v>101</v>
      </c>
      <c r="T39" s="328" t="s">
        <v>101</v>
      </c>
      <c r="U39" s="328" t="s">
        <v>101</v>
      </c>
      <c r="V39" s="328" t="s">
        <v>101</v>
      </c>
      <c r="W39" s="328" t="s">
        <v>101</v>
      </c>
      <c r="X39" s="328" t="s">
        <v>101</v>
      </c>
      <c r="Y39" s="329" t="s">
        <v>101</v>
      </c>
      <c r="Z39" s="330" t="s">
        <v>45</v>
      </c>
      <c r="AA39" s="331" t="s">
        <v>45</v>
      </c>
      <c r="AB39" s="331" t="s">
        <v>45</v>
      </c>
      <c r="AC39" s="332" t="s">
        <v>45</v>
      </c>
      <c r="AD39" s="333">
        <v>38474.52997099441</v>
      </c>
      <c r="AE39" s="334">
        <v>38474.52997099441</v>
      </c>
      <c r="AF39" s="334">
        <v>38474.52997099441</v>
      </c>
      <c r="AG39" s="335">
        <v>38474.52997099441</v>
      </c>
      <c r="AH39" s="336"/>
      <c r="AI39" s="337"/>
      <c r="AJ39" s="337"/>
      <c r="AK39" s="337"/>
      <c r="AL39" s="338"/>
      <c r="AM39" s="324">
        <f t="shared" si="0"/>
        <v>0</v>
      </c>
      <c r="AN39" s="325">
        <f t="shared" si="1"/>
        <v>0</v>
      </c>
      <c r="AO39" s="325">
        <f t="shared" si="2"/>
        <v>0</v>
      </c>
      <c r="AP39" s="325">
        <f t="shared" si="3"/>
        <v>0</v>
      </c>
      <c r="AQ39" s="325">
        <f t="shared" si="4"/>
        <v>0</v>
      </c>
      <c r="AR39" s="325">
        <f t="shared" si="5"/>
        <v>0</v>
      </c>
      <c r="AS39" s="325">
        <f t="shared" si="6"/>
        <v>0</v>
      </c>
      <c r="AT39" s="325">
        <f t="shared" si="7"/>
        <v>0</v>
      </c>
      <c r="AU39" s="325">
        <f t="shared" si="8"/>
        <v>0</v>
      </c>
      <c r="AV39" s="326">
        <f t="shared" si="9"/>
        <v>0</v>
      </c>
      <c r="AW39" s="74"/>
      <c r="AX39" s="336"/>
      <c r="AY39" s="337"/>
      <c r="AZ39" s="337"/>
      <c r="BA39" s="337"/>
      <c r="BB39" s="338"/>
      <c r="BC39" s="324">
        <f t="shared" si="10"/>
        <v>0</v>
      </c>
      <c r="BD39" s="325"/>
      <c r="BE39" s="325"/>
      <c r="BF39" s="325"/>
      <c r="BG39" s="325"/>
      <c r="BH39" s="325"/>
      <c r="BI39" s="325"/>
      <c r="BJ39" s="325"/>
      <c r="BK39" s="325"/>
      <c r="BL39" s="326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0"/>
      <c r="CI39" s="80"/>
      <c r="CJ39" s="80"/>
      <c r="CK39" s="80"/>
      <c r="CL39" s="80"/>
      <c r="CM39" s="80"/>
      <c r="CN39" s="77"/>
    </row>
    <row r="40" spans="2:92" s="73" customFormat="1" ht="22.5">
      <c r="B40" s="366" t="s">
        <v>102</v>
      </c>
      <c r="C40" s="367" t="s">
        <v>102</v>
      </c>
      <c r="D40" s="368" t="s">
        <v>102</v>
      </c>
      <c r="E40" s="327" t="s">
        <v>103</v>
      </c>
      <c r="F40" s="328" t="s">
        <v>103</v>
      </c>
      <c r="G40" s="328" t="s">
        <v>103</v>
      </c>
      <c r="H40" s="328" t="s">
        <v>103</v>
      </c>
      <c r="I40" s="328" t="s">
        <v>103</v>
      </c>
      <c r="J40" s="328" t="s">
        <v>103</v>
      </c>
      <c r="K40" s="328" t="s">
        <v>103</v>
      </c>
      <c r="L40" s="328" t="s">
        <v>103</v>
      </c>
      <c r="M40" s="328" t="s">
        <v>103</v>
      </c>
      <c r="N40" s="328" t="s">
        <v>103</v>
      </c>
      <c r="O40" s="328" t="s">
        <v>103</v>
      </c>
      <c r="P40" s="328" t="s">
        <v>103</v>
      </c>
      <c r="Q40" s="328" t="s">
        <v>103</v>
      </c>
      <c r="R40" s="328" t="s">
        <v>103</v>
      </c>
      <c r="S40" s="328" t="s">
        <v>103</v>
      </c>
      <c r="T40" s="328" t="s">
        <v>103</v>
      </c>
      <c r="U40" s="328" t="s">
        <v>103</v>
      </c>
      <c r="V40" s="328" t="s">
        <v>103</v>
      </c>
      <c r="W40" s="328" t="s">
        <v>103</v>
      </c>
      <c r="X40" s="328" t="s">
        <v>103</v>
      </c>
      <c r="Y40" s="329" t="s">
        <v>103</v>
      </c>
      <c r="Z40" s="330" t="s">
        <v>45</v>
      </c>
      <c r="AA40" s="331" t="s">
        <v>45</v>
      </c>
      <c r="AB40" s="331" t="s">
        <v>45</v>
      </c>
      <c r="AC40" s="332" t="s">
        <v>45</v>
      </c>
      <c r="AD40" s="333">
        <v>68000</v>
      </c>
      <c r="AE40" s="334">
        <v>68000</v>
      </c>
      <c r="AF40" s="334">
        <v>68000</v>
      </c>
      <c r="AG40" s="335">
        <v>68000</v>
      </c>
      <c r="AH40" s="336"/>
      <c r="AI40" s="337"/>
      <c r="AJ40" s="337"/>
      <c r="AK40" s="337"/>
      <c r="AL40" s="338"/>
      <c r="AM40" s="324">
        <f t="shared" si="0"/>
        <v>0</v>
      </c>
      <c r="AN40" s="325">
        <f t="shared" si="1"/>
        <v>0</v>
      </c>
      <c r="AO40" s="325">
        <f t="shared" si="2"/>
        <v>0</v>
      </c>
      <c r="AP40" s="325">
        <f t="shared" si="3"/>
        <v>0</v>
      </c>
      <c r="AQ40" s="325">
        <f t="shared" si="4"/>
        <v>0</v>
      </c>
      <c r="AR40" s="325">
        <f t="shared" si="5"/>
        <v>0</v>
      </c>
      <c r="AS40" s="325">
        <f t="shared" si="6"/>
        <v>0</v>
      </c>
      <c r="AT40" s="325">
        <f t="shared" si="7"/>
        <v>0</v>
      </c>
      <c r="AU40" s="325">
        <f t="shared" si="8"/>
        <v>0</v>
      </c>
      <c r="AV40" s="326">
        <f t="shared" si="9"/>
        <v>0</v>
      </c>
      <c r="AW40" s="74"/>
      <c r="AX40" s="336"/>
      <c r="AY40" s="337"/>
      <c r="AZ40" s="337"/>
      <c r="BA40" s="337"/>
      <c r="BB40" s="338"/>
      <c r="BC40" s="324">
        <f t="shared" si="10"/>
        <v>0</v>
      </c>
      <c r="BD40" s="325"/>
      <c r="BE40" s="325"/>
      <c r="BF40" s="325"/>
      <c r="BG40" s="325"/>
      <c r="BH40" s="325"/>
      <c r="BI40" s="325"/>
      <c r="BJ40" s="325"/>
      <c r="BK40" s="325"/>
      <c r="BL40" s="326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0"/>
      <c r="CI40" s="80"/>
      <c r="CJ40" s="80"/>
      <c r="CK40" s="80"/>
      <c r="CL40" s="80"/>
      <c r="CM40" s="80"/>
      <c r="CN40" s="77"/>
    </row>
    <row r="41" spans="2:92" s="73" customFormat="1" ht="22.5">
      <c r="B41" s="366" t="s">
        <v>104</v>
      </c>
      <c r="C41" s="367" t="s">
        <v>104</v>
      </c>
      <c r="D41" s="368" t="s">
        <v>104</v>
      </c>
      <c r="E41" s="327" t="s">
        <v>105</v>
      </c>
      <c r="F41" s="328" t="s">
        <v>105</v>
      </c>
      <c r="G41" s="328" t="s">
        <v>105</v>
      </c>
      <c r="H41" s="328" t="s">
        <v>105</v>
      </c>
      <c r="I41" s="328" t="s">
        <v>105</v>
      </c>
      <c r="J41" s="328" t="s">
        <v>105</v>
      </c>
      <c r="K41" s="328" t="s">
        <v>105</v>
      </c>
      <c r="L41" s="328" t="s">
        <v>105</v>
      </c>
      <c r="M41" s="328" t="s">
        <v>105</v>
      </c>
      <c r="N41" s="328" t="s">
        <v>105</v>
      </c>
      <c r="O41" s="328" t="s">
        <v>105</v>
      </c>
      <c r="P41" s="328" t="s">
        <v>105</v>
      </c>
      <c r="Q41" s="328" t="s">
        <v>105</v>
      </c>
      <c r="R41" s="328" t="s">
        <v>105</v>
      </c>
      <c r="S41" s="328" t="s">
        <v>105</v>
      </c>
      <c r="T41" s="328" t="s">
        <v>105</v>
      </c>
      <c r="U41" s="328" t="s">
        <v>105</v>
      </c>
      <c r="V41" s="328" t="s">
        <v>105</v>
      </c>
      <c r="W41" s="328" t="s">
        <v>105</v>
      </c>
      <c r="X41" s="328" t="s">
        <v>105</v>
      </c>
      <c r="Y41" s="329" t="s">
        <v>105</v>
      </c>
      <c r="Z41" s="330" t="s">
        <v>45</v>
      </c>
      <c r="AA41" s="331" t="s">
        <v>45</v>
      </c>
      <c r="AB41" s="331" t="s">
        <v>45</v>
      </c>
      <c r="AC41" s="332" t="s">
        <v>45</v>
      </c>
      <c r="AD41" s="333">
        <v>159502</v>
      </c>
      <c r="AE41" s="334">
        <v>159502</v>
      </c>
      <c r="AF41" s="334">
        <v>159502</v>
      </c>
      <c r="AG41" s="335">
        <v>159502</v>
      </c>
      <c r="AH41" s="336"/>
      <c r="AI41" s="337"/>
      <c r="AJ41" s="337"/>
      <c r="AK41" s="337"/>
      <c r="AL41" s="338"/>
      <c r="AM41" s="324">
        <f t="shared" si="0"/>
        <v>0</v>
      </c>
      <c r="AN41" s="325">
        <f t="shared" si="1"/>
        <v>0</v>
      </c>
      <c r="AO41" s="325">
        <f t="shared" si="2"/>
        <v>0</v>
      </c>
      <c r="AP41" s="325">
        <f t="shared" si="3"/>
        <v>0</v>
      </c>
      <c r="AQ41" s="325">
        <f t="shared" si="4"/>
        <v>0</v>
      </c>
      <c r="AR41" s="325">
        <f t="shared" si="5"/>
        <v>0</v>
      </c>
      <c r="AS41" s="325">
        <f t="shared" si="6"/>
        <v>0</v>
      </c>
      <c r="AT41" s="325">
        <f t="shared" si="7"/>
        <v>0</v>
      </c>
      <c r="AU41" s="325">
        <f t="shared" si="8"/>
        <v>0</v>
      </c>
      <c r="AV41" s="326">
        <f t="shared" si="9"/>
        <v>0</v>
      </c>
      <c r="AW41" s="74"/>
      <c r="AX41" s="336"/>
      <c r="AY41" s="337"/>
      <c r="AZ41" s="337"/>
      <c r="BA41" s="337"/>
      <c r="BB41" s="338"/>
      <c r="BC41" s="324">
        <f t="shared" si="10"/>
        <v>0</v>
      </c>
      <c r="BD41" s="325"/>
      <c r="BE41" s="325"/>
      <c r="BF41" s="325"/>
      <c r="BG41" s="325"/>
      <c r="BH41" s="325"/>
      <c r="BI41" s="325"/>
      <c r="BJ41" s="325"/>
      <c r="BK41" s="325"/>
      <c r="BL41" s="326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0"/>
      <c r="CI41" s="80"/>
      <c r="CJ41" s="80"/>
      <c r="CK41" s="80"/>
      <c r="CL41" s="80"/>
      <c r="CM41" s="80"/>
      <c r="CN41" s="77"/>
    </row>
    <row r="42" spans="2:92" s="73" customFormat="1" ht="22.5">
      <c r="B42" s="366" t="s">
        <v>106</v>
      </c>
      <c r="C42" s="367" t="s">
        <v>106</v>
      </c>
      <c r="D42" s="368" t="s">
        <v>106</v>
      </c>
      <c r="E42" s="327" t="s">
        <v>107</v>
      </c>
      <c r="F42" s="328" t="s">
        <v>107</v>
      </c>
      <c r="G42" s="328" t="s">
        <v>107</v>
      </c>
      <c r="H42" s="328" t="s">
        <v>107</v>
      </c>
      <c r="I42" s="328" t="s">
        <v>107</v>
      </c>
      <c r="J42" s="328" t="s">
        <v>107</v>
      </c>
      <c r="K42" s="328" t="s">
        <v>107</v>
      </c>
      <c r="L42" s="328" t="s">
        <v>107</v>
      </c>
      <c r="M42" s="328" t="s">
        <v>107</v>
      </c>
      <c r="N42" s="328" t="s">
        <v>107</v>
      </c>
      <c r="O42" s="328" t="s">
        <v>107</v>
      </c>
      <c r="P42" s="328" t="s">
        <v>107</v>
      </c>
      <c r="Q42" s="328" t="s">
        <v>107</v>
      </c>
      <c r="R42" s="328" t="s">
        <v>107</v>
      </c>
      <c r="S42" s="328" t="s">
        <v>107</v>
      </c>
      <c r="T42" s="328" t="s">
        <v>107</v>
      </c>
      <c r="U42" s="328" t="s">
        <v>107</v>
      </c>
      <c r="V42" s="328" t="s">
        <v>107</v>
      </c>
      <c r="W42" s="328" t="s">
        <v>107</v>
      </c>
      <c r="X42" s="328" t="s">
        <v>107</v>
      </c>
      <c r="Y42" s="329" t="s">
        <v>107</v>
      </c>
      <c r="Z42" s="330" t="s">
        <v>45</v>
      </c>
      <c r="AA42" s="331" t="s">
        <v>45</v>
      </c>
      <c r="AB42" s="331" t="s">
        <v>45</v>
      </c>
      <c r="AC42" s="332" t="s">
        <v>45</v>
      </c>
      <c r="AD42" s="333">
        <v>749.0214459058159</v>
      </c>
      <c r="AE42" s="334">
        <v>749.0214459058159</v>
      </c>
      <c r="AF42" s="334">
        <v>749.0214459058159</v>
      </c>
      <c r="AG42" s="335">
        <v>749.0214459058159</v>
      </c>
      <c r="AH42" s="336"/>
      <c r="AI42" s="337"/>
      <c r="AJ42" s="337"/>
      <c r="AK42" s="337"/>
      <c r="AL42" s="338"/>
      <c r="AM42" s="324">
        <f aca="true" t="shared" si="13" ref="AM42:AM73">AD42*AH42</f>
        <v>0</v>
      </c>
      <c r="AN42" s="325">
        <f aca="true" t="shared" si="14" ref="AN42:AN73">AL42*AM42</f>
        <v>0</v>
      </c>
      <c r="AO42" s="325">
        <f aca="true" t="shared" si="15" ref="AO42:AO73">AM42*AN42</f>
        <v>0</v>
      </c>
      <c r="AP42" s="325">
        <f aca="true" t="shared" si="16" ref="AP42:AP73">AN42*AO42</f>
        <v>0</v>
      </c>
      <c r="AQ42" s="325">
        <f aca="true" t="shared" si="17" ref="AQ42:AQ73">AO42*AP42</f>
        <v>0</v>
      </c>
      <c r="AR42" s="325">
        <f aca="true" t="shared" si="18" ref="AR42:AR73">AP42*AQ42</f>
        <v>0</v>
      </c>
      <c r="AS42" s="325">
        <f aca="true" t="shared" si="19" ref="AS42:AS73">AQ42*AR42</f>
        <v>0</v>
      </c>
      <c r="AT42" s="325">
        <f aca="true" t="shared" si="20" ref="AT42:AT73">AR42*AS42</f>
        <v>0</v>
      </c>
      <c r="AU42" s="325">
        <f aca="true" t="shared" si="21" ref="AU42:AU73">AS42*AT42</f>
        <v>0</v>
      </c>
      <c r="AV42" s="326">
        <f aca="true" t="shared" si="22" ref="AV42:AV73">AT42*AU42</f>
        <v>0</v>
      </c>
      <c r="AW42" s="74"/>
      <c r="AX42" s="336"/>
      <c r="AY42" s="337"/>
      <c r="AZ42" s="337"/>
      <c r="BA42" s="337"/>
      <c r="BB42" s="338"/>
      <c r="BC42" s="324">
        <f aca="true" t="shared" si="23" ref="BC42:BC73">AX42*AD42</f>
        <v>0</v>
      </c>
      <c r="BD42" s="325"/>
      <c r="BE42" s="325"/>
      <c r="BF42" s="325"/>
      <c r="BG42" s="325"/>
      <c r="BH42" s="325"/>
      <c r="BI42" s="325"/>
      <c r="BJ42" s="325"/>
      <c r="BK42" s="325"/>
      <c r="BL42" s="326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0"/>
      <c r="CI42" s="83"/>
      <c r="CJ42" s="83"/>
      <c r="CK42" s="83"/>
      <c r="CL42" s="83"/>
      <c r="CM42" s="84"/>
      <c r="CN42" s="77"/>
    </row>
    <row r="43" spans="2:64" ht="22.5">
      <c r="B43" s="366" t="s">
        <v>108</v>
      </c>
      <c r="C43" s="367" t="s">
        <v>108</v>
      </c>
      <c r="D43" s="368" t="s">
        <v>108</v>
      </c>
      <c r="E43" s="327" t="s">
        <v>109</v>
      </c>
      <c r="F43" s="328" t="s">
        <v>109</v>
      </c>
      <c r="G43" s="328" t="s">
        <v>109</v>
      </c>
      <c r="H43" s="328" t="s">
        <v>109</v>
      </c>
      <c r="I43" s="328" t="s">
        <v>109</v>
      </c>
      <c r="J43" s="328" t="s">
        <v>109</v>
      </c>
      <c r="K43" s="328" t="s">
        <v>109</v>
      </c>
      <c r="L43" s="328" t="s">
        <v>109</v>
      </c>
      <c r="M43" s="328" t="s">
        <v>109</v>
      </c>
      <c r="N43" s="328" t="s">
        <v>109</v>
      </c>
      <c r="O43" s="328" t="s">
        <v>109</v>
      </c>
      <c r="P43" s="328" t="s">
        <v>109</v>
      </c>
      <c r="Q43" s="328" t="s">
        <v>109</v>
      </c>
      <c r="R43" s="328" t="s">
        <v>109</v>
      </c>
      <c r="S43" s="328" t="s">
        <v>109</v>
      </c>
      <c r="T43" s="328" t="s">
        <v>109</v>
      </c>
      <c r="U43" s="328" t="s">
        <v>109</v>
      </c>
      <c r="V43" s="328" t="s">
        <v>109</v>
      </c>
      <c r="W43" s="328" t="s">
        <v>109</v>
      </c>
      <c r="X43" s="328" t="s">
        <v>109</v>
      </c>
      <c r="Y43" s="329" t="s">
        <v>109</v>
      </c>
      <c r="Z43" s="330" t="s">
        <v>45</v>
      </c>
      <c r="AA43" s="331" t="s">
        <v>45</v>
      </c>
      <c r="AB43" s="331" t="s">
        <v>45</v>
      </c>
      <c r="AC43" s="332" t="s">
        <v>45</v>
      </c>
      <c r="AD43" s="333">
        <v>1238.7632309770447</v>
      </c>
      <c r="AE43" s="334">
        <v>1238.7632309770447</v>
      </c>
      <c r="AF43" s="334">
        <v>1238.7632309770447</v>
      </c>
      <c r="AG43" s="335">
        <v>1238.7632309770447</v>
      </c>
      <c r="AH43" s="336"/>
      <c r="AI43" s="337"/>
      <c r="AJ43" s="337"/>
      <c r="AK43" s="337"/>
      <c r="AL43" s="338"/>
      <c r="AM43" s="324">
        <f t="shared" si="13"/>
        <v>0</v>
      </c>
      <c r="AN43" s="325">
        <f t="shared" si="14"/>
        <v>0</v>
      </c>
      <c r="AO43" s="325">
        <f t="shared" si="15"/>
        <v>0</v>
      </c>
      <c r="AP43" s="325">
        <f t="shared" si="16"/>
        <v>0</v>
      </c>
      <c r="AQ43" s="325">
        <f t="shared" si="17"/>
        <v>0</v>
      </c>
      <c r="AR43" s="325">
        <f t="shared" si="18"/>
        <v>0</v>
      </c>
      <c r="AS43" s="325">
        <f t="shared" si="19"/>
        <v>0</v>
      </c>
      <c r="AT43" s="325">
        <f t="shared" si="20"/>
        <v>0</v>
      </c>
      <c r="AU43" s="325">
        <f t="shared" si="21"/>
        <v>0</v>
      </c>
      <c r="AV43" s="326">
        <f t="shared" si="22"/>
        <v>0</v>
      </c>
      <c r="AW43" s="90"/>
      <c r="AX43" s="336"/>
      <c r="AY43" s="337"/>
      <c r="AZ43" s="337"/>
      <c r="BA43" s="337"/>
      <c r="BB43" s="338"/>
      <c r="BC43" s="324">
        <f t="shared" si="23"/>
        <v>0</v>
      </c>
      <c r="BD43" s="325"/>
      <c r="BE43" s="325"/>
      <c r="BF43" s="325"/>
      <c r="BG43" s="325"/>
      <c r="BH43" s="325"/>
      <c r="BI43" s="325"/>
      <c r="BJ43" s="325"/>
      <c r="BK43" s="325"/>
      <c r="BL43" s="326"/>
    </row>
    <row r="44" spans="2:92" s="3" customFormat="1" ht="22.5">
      <c r="B44" s="366" t="s">
        <v>110</v>
      </c>
      <c r="C44" s="367" t="s">
        <v>110</v>
      </c>
      <c r="D44" s="368" t="s">
        <v>110</v>
      </c>
      <c r="E44" s="327" t="s">
        <v>111</v>
      </c>
      <c r="F44" s="328" t="s">
        <v>111</v>
      </c>
      <c r="G44" s="328" t="s">
        <v>111</v>
      </c>
      <c r="H44" s="328" t="s">
        <v>111</v>
      </c>
      <c r="I44" s="328" t="s">
        <v>111</v>
      </c>
      <c r="J44" s="328" t="s">
        <v>111</v>
      </c>
      <c r="K44" s="328" t="s">
        <v>111</v>
      </c>
      <c r="L44" s="328" t="s">
        <v>111</v>
      </c>
      <c r="M44" s="328" t="s">
        <v>111</v>
      </c>
      <c r="N44" s="328" t="s">
        <v>111</v>
      </c>
      <c r="O44" s="328" t="s">
        <v>111</v>
      </c>
      <c r="P44" s="328" t="s">
        <v>111</v>
      </c>
      <c r="Q44" s="328" t="s">
        <v>111</v>
      </c>
      <c r="R44" s="328" t="s">
        <v>111</v>
      </c>
      <c r="S44" s="328" t="s">
        <v>111</v>
      </c>
      <c r="T44" s="328" t="s">
        <v>111</v>
      </c>
      <c r="U44" s="328" t="s">
        <v>111</v>
      </c>
      <c r="V44" s="328" t="s">
        <v>111</v>
      </c>
      <c r="W44" s="328" t="s">
        <v>111</v>
      </c>
      <c r="X44" s="328" t="s">
        <v>111</v>
      </c>
      <c r="Y44" s="329" t="s">
        <v>111</v>
      </c>
      <c r="Z44" s="330" t="s">
        <v>45</v>
      </c>
      <c r="AA44" s="331" t="s">
        <v>45</v>
      </c>
      <c r="AB44" s="331" t="s">
        <v>45</v>
      </c>
      <c r="AC44" s="332" t="s">
        <v>45</v>
      </c>
      <c r="AD44" s="333">
        <v>1220.3923777598127</v>
      </c>
      <c r="AE44" s="334">
        <v>1220.3923777598127</v>
      </c>
      <c r="AF44" s="334">
        <v>1220.3923777598127</v>
      </c>
      <c r="AG44" s="335">
        <v>1220.3923777598127</v>
      </c>
      <c r="AH44" s="336"/>
      <c r="AI44" s="337"/>
      <c r="AJ44" s="337"/>
      <c r="AK44" s="337"/>
      <c r="AL44" s="338"/>
      <c r="AM44" s="324">
        <f t="shared" si="13"/>
        <v>0</v>
      </c>
      <c r="AN44" s="325">
        <f t="shared" si="14"/>
        <v>0</v>
      </c>
      <c r="AO44" s="325">
        <f t="shared" si="15"/>
        <v>0</v>
      </c>
      <c r="AP44" s="325">
        <f t="shared" si="16"/>
        <v>0</v>
      </c>
      <c r="AQ44" s="325">
        <f t="shared" si="17"/>
        <v>0</v>
      </c>
      <c r="AR44" s="325">
        <f t="shared" si="18"/>
        <v>0</v>
      </c>
      <c r="AS44" s="325">
        <f t="shared" si="19"/>
        <v>0</v>
      </c>
      <c r="AT44" s="325">
        <f t="shared" si="20"/>
        <v>0</v>
      </c>
      <c r="AU44" s="325">
        <f t="shared" si="21"/>
        <v>0</v>
      </c>
      <c r="AV44" s="326">
        <f t="shared" si="22"/>
        <v>0</v>
      </c>
      <c r="AW44" s="70"/>
      <c r="AX44" s="336"/>
      <c r="AY44" s="337"/>
      <c r="AZ44" s="337"/>
      <c r="BA44" s="337"/>
      <c r="BB44" s="338"/>
      <c r="BC44" s="324">
        <f t="shared" si="23"/>
        <v>0</v>
      </c>
      <c r="BD44" s="325"/>
      <c r="BE44" s="325"/>
      <c r="BF44" s="325"/>
      <c r="BG44" s="325"/>
      <c r="BH44" s="325"/>
      <c r="BI44" s="325"/>
      <c r="BJ44" s="325"/>
      <c r="BK44" s="325"/>
      <c r="BL44" s="326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</row>
    <row r="45" spans="2:92" s="73" customFormat="1" ht="22.5">
      <c r="B45" s="366" t="s">
        <v>112</v>
      </c>
      <c r="C45" s="367" t="s">
        <v>112</v>
      </c>
      <c r="D45" s="368" t="s">
        <v>112</v>
      </c>
      <c r="E45" s="327" t="s">
        <v>113</v>
      </c>
      <c r="F45" s="328" t="s">
        <v>113</v>
      </c>
      <c r="G45" s="328" t="s">
        <v>113</v>
      </c>
      <c r="H45" s="328" t="s">
        <v>113</v>
      </c>
      <c r="I45" s="328" t="s">
        <v>113</v>
      </c>
      <c r="J45" s="328" t="s">
        <v>113</v>
      </c>
      <c r="K45" s="328" t="s">
        <v>113</v>
      </c>
      <c r="L45" s="328" t="s">
        <v>113</v>
      </c>
      <c r="M45" s="328" t="s">
        <v>113</v>
      </c>
      <c r="N45" s="328" t="s">
        <v>113</v>
      </c>
      <c r="O45" s="328" t="s">
        <v>113</v>
      </c>
      <c r="P45" s="328" t="s">
        <v>113</v>
      </c>
      <c r="Q45" s="328" t="s">
        <v>113</v>
      </c>
      <c r="R45" s="328" t="s">
        <v>113</v>
      </c>
      <c r="S45" s="328" t="s">
        <v>113</v>
      </c>
      <c r="T45" s="328" t="s">
        <v>113</v>
      </c>
      <c r="U45" s="328" t="s">
        <v>113</v>
      </c>
      <c r="V45" s="328" t="s">
        <v>113</v>
      </c>
      <c r="W45" s="328" t="s">
        <v>113</v>
      </c>
      <c r="X45" s="328" t="s">
        <v>113</v>
      </c>
      <c r="Y45" s="329" t="s">
        <v>113</v>
      </c>
      <c r="Z45" s="330" t="s">
        <v>45</v>
      </c>
      <c r="AA45" s="331" t="s">
        <v>45</v>
      </c>
      <c r="AB45" s="331" t="s">
        <v>45</v>
      </c>
      <c r="AC45" s="332" t="s">
        <v>45</v>
      </c>
      <c r="AD45" s="333">
        <v>1038.567217423872</v>
      </c>
      <c r="AE45" s="334">
        <v>1038.567217423872</v>
      </c>
      <c r="AF45" s="334">
        <v>1038.567217423872</v>
      </c>
      <c r="AG45" s="335">
        <v>1038.567217423872</v>
      </c>
      <c r="AH45" s="336"/>
      <c r="AI45" s="337"/>
      <c r="AJ45" s="337"/>
      <c r="AK45" s="337"/>
      <c r="AL45" s="338"/>
      <c r="AM45" s="324">
        <f t="shared" si="13"/>
        <v>0</v>
      </c>
      <c r="AN45" s="325">
        <f t="shared" si="14"/>
        <v>0</v>
      </c>
      <c r="AO45" s="325">
        <f t="shared" si="15"/>
        <v>0</v>
      </c>
      <c r="AP45" s="325">
        <f t="shared" si="16"/>
        <v>0</v>
      </c>
      <c r="AQ45" s="325">
        <f t="shared" si="17"/>
        <v>0</v>
      </c>
      <c r="AR45" s="325">
        <f t="shared" si="18"/>
        <v>0</v>
      </c>
      <c r="AS45" s="325">
        <f t="shared" si="19"/>
        <v>0</v>
      </c>
      <c r="AT45" s="325">
        <f t="shared" si="20"/>
        <v>0</v>
      </c>
      <c r="AU45" s="325">
        <f t="shared" si="21"/>
        <v>0</v>
      </c>
      <c r="AV45" s="326">
        <f t="shared" si="22"/>
        <v>0</v>
      </c>
      <c r="AW45" s="74"/>
      <c r="AX45" s="336"/>
      <c r="AY45" s="337"/>
      <c r="AZ45" s="337"/>
      <c r="BA45" s="337"/>
      <c r="BB45" s="338"/>
      <c r="BC45" s="324">
        <f t="shared" si="23"/>
        <v>0</v>
      </c>
      <c r="BD45" s="325"/>
      <c r="BE45" s="325"/>
      <c r="BF45" s="325"/>
      <c r="BG45" s="325"/>
      <c r="BH45" s="325"/>
      <c r="BI45" s="325"/>
      <c r="BJ45" s="325"/>
      <c r="BK45" s="325"/>
      <c r="BL45" s="326"/>
      <c r="BM45" s="93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77"/>
      <c r="CN45" s="77"/>
    </row>
    <row r="46" spans="2:92" s="73" customFormat="1" ht="22.5">
      <c r="B46" s="366" t="s">
        <v>114</v>
      </c>
      <c r="C46" s="367" t="s">
        <v>114</v>
      </c>
      <c r="D46" s="368" t="s">
        <v>114</v>
      </c>
      <c r="E46" s="327" t="s">
        <v>115</v>
      </c>
      <c r="F46" s="328" t="s">
        <v>115</v>
      </c>
      <c r="G46" s="328" t="s">
        <v>115</v>
      </c>
      <c r="H46" s="328" t="s">
        <v>115</v>
      </c>
      <c r="I46" s="328" t="s">
        <v>115</v>
      </c>
      <c r="J46" s="328" t="s">
        <v>115</v>
      </c>
      <c r="K46" s="328" t="s">
        <v>115</v>
      </c>
      <c r="L46" s="328" t="s">
        <v>115</v>
      </c>
      <c r="M46" s="328" t="s">
        <v>115</v>
      </c>
      <c r="N46" s="328" t="s">
        <v>115</v>
      </c>
      <c r="O46" s="328" t="s">
        <v>115</v>
      </c>
      <c r="P46" s="328" t="s">
        <v>115</v>
      </c>
      <c r="Q46" s="328" t="s">
        <v>115</v>
      </c>
      <c r="R46" s="328" t="s">
        <v>115</v>
      </c>
      <c r="S46" s="328" t="s">
        <v>115</v>
      </c>
      <c r="T46" s="328" t="s">
        <v>115</v>
      </c>
      <c r="U46" s="328" t="s">
        <v>115</v>
      </c>
      <c r="V46" s="328" t="s">
        <v>115</v>
      </c>
      <c r="W46" s="328" t="s">
        <v>115</v>
      </c>
      <c r="X46" s="328" t="s">
        <v>115</v>
      </c>
      <c r="Y46" s="329" t="s">
        <v>115</v>
      </c>
      <c r="Z46" s="330" t="s">
        <v>45</v>
      </c>
      <c r="AA46" s="331" t="s">
        <v>45</v>
      </c>
      <c r="AB46" s="331" t="s">
        <v>45</v>
      </c>
      <c r="AC46" s="332" t="s">
        <v>45</v>
      </c>
      <c r="AD46" s="333">
        <v>6000</v>
      </c>
      <c r="AE46" s="334">
        <v>6000</v>
      </c>
      <c r="AF46" s="334">
        <v>6000</v>
      </c>
      <c r="AG46" s="335">
        <v>6000</v>
      </c>
      <c r="AH46" s="336"/>
      <c r="AI46" s="337"/>
      <c r="AJ46" s="337"/>
      <c r="AK46" s="337"/>
      <c r="AL46" s="338"/>
      <c r="AM46" s="324">
        <f t="shared" si="13"/>
        <v>0</v>
      </c>
      <c r="AN46" s="325">
        <f t="shared" si="14"/>
        <v>0</v>
      </c>
      <c r="AO46" s="325">
        <f t="shared" si="15"/>
        <v>0</v>
      </c>
      <c r="AP46" s="325">
        <f t="shared" si="16"/>
        <v>0</v>
      </c>
      <c r="AQ46" s="325">
        <f t="shared" si="17"/>
        <v>0</v>
      </c>
      <c r="AR46" s="325">
        <f t="shared" si="18"/>
        <v>0</v>
      </c>
      <c r="AS46" s="325">
        <f t="shared" si="19"/>
        <v>0</v>
      </c>
      <c r="AT46" s="325">
        <f t="shared" si="20"/>
        <v>0</v>
      </c>
      <c r="AU46" s="325">
        <f t="shared" si="21"/>
        <v>0</v>
      </c>
      <c r="AV46" s="326">
        <f t="shared" si="22"/>
        <v>0</v>
      </c>
      <c r="AW46" s="74"/>
      <c r="AX46" s="336"/>
      <c r="AY46" s="337"/>
      <c r="AZ46" s="337"/>
      <c r="BA46" s="337"/>
      <c r="BB46" s="338"/>
      <c r="BC46" s="324">
        <f t="shared" si="23"/>
        <v>0</v>
      </c>
      <c r="BD46" s="325"/>
      <c r="BE46" s="325"/>
      <c r="BF46" s="325"/>
      <c r="BG46" s="325"/>
      <c r="BH46" s="325"/>
      <c r="BI46" s="325"/>
      <c r="BJ46" s="325"/>
      <c r="BK46" s="325"/>
      <c r="BL46" s="326"/>
      <c r="BM46" s="93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77"/>
      <c r="CN46" s="77"/>
    </row>
    <row r="47" spans="2:92" s="73" customFormat="1" ht="22.5">
      <c r="B47" s="366" t="s">
        <v>116</v>
      </c>
      <c r="C47" s="367" t="s">
        <v>116</v>
      </c>
      <c r="D47" s="368" t="s">
        <v>116</v>
      </c>
      <c r="E47" s="327" t="s">
        <v>117</v>
      </c>
      <c r="F47" s="328" t="s">
        <v>117</v>
      </c>
      <c r="G47" s="328" t="s">
        <v>117</v>
      </c>
      <c r="H47" s="328" t="s">
        <v>117</v>
      </c>
      <c r="I47" s="328" t="s">
        <v>117</v>
      </c>
      <c r="J47" s="328" t="s">
        <v>117</v>
      </c>
      <c r="K47" s="328" t="s">
        <v>117</v>
      </c>
      <c r="L47" s="328" t="s">
        <v>117</v>
      </c>
      <c r="M47" s="328" t="s">
        <v>117</v>
      </c>
      <c r="N47" s="328" t="s">
        <v>117</v>
      </c>
      <c r="O47" s="328" t="s">
        <v>117</v>
      </c>
      <c r="P47" s="328" t="s">
        <v>117</v>
      </c>
      <c r="Q47" s="328" t="s">
        <v>117</v>
      </c>
      <c r="R47" s="328" t="s">
        <v>117</v>
      </c>
      <c r="S47" s="328" t="s">
        <v>117</v>
      </c>
      <c r="T47" s="328" t="s">
        <v>117</v>
      </c>
      <c r="U47" s="328" t="s">
        <v>117</v>
      </c>
      <c r="V47" s="328" t="s">
        <v>117</v>
      </c>
      <c r="W47" s="328" t="s">
        <v>117</v>
      </c>
      <c r="X47" s="328" t="s">
        <v>117</v>
      </c>
      <c r="Y47" s="329" t="s">
        <v>117</v>
      </c>
      <c r="Z47" s="330" t="s">
        <v>45</v>
      </c>
      <c r="AA47" s="331" t="s">
        <v>45</v>
      </c>
      <c r="AB47" s="331" t="s">
        <v>45</v>
      </c>
      <c r="AC47" s="332" t="s">
        <v>45</v>
      </c>
      <c r="AD47" s="333">
        <v>1482.4765069989153</v>
      </c>
      <c r="AE47" s="334">
        <v>1482.4765069989153</v>
      </c>
      <c r="AF47" s="334">
        <v>1482.4765069989153</v>
      </c>
      <c r="AG47" s="335">
        <v>1482.4765069989153</v>
      </c>
      <c r="AH47" s="336"/>
      <c r="AI47" s="337"/>
      <c r="AJ47" s="337"/>
      <c r="AK47" s="337"/>
      <c r="AL47" s="338"/>
      <c r="AM47" s="324">
        <f t="shared" si="13"/>
        <v>0</v>
      </c>
      <c r="AN47" s="325">
        <f t="shared" si="14"/>
        <v>0</v>
      </c>
      <c r="AO47" s="325">
        <f t="shared" si="15"/>
        <v>0</v>
      </c>
      <c r="AP47" s="325">
        <f t="shared" si="16"/>
        <v>0</v>
      </c>
      <c r="AQ47" s="325">
        <f t="shared" si="17"/>
        <v>0</v>
      </c>
      <c r="AR47" s="325">
        <f t="shared" si="18"/>
        <v>0</v>
      </c>
      <c r="AS47" s="325">
        <f t="shared" si="19"/>
        <v>0</v>
      </c>
      <c r="AT47" s="325">
        <f t="shared" si="20"/>
        <v>0</v>
      </c>
      <c r="AU47" s="325">
        <f t="shared" si="21"/>
        <v>0</v>
      </c>
      <c r="AV47" s="326">
        <f t="shared" si="22"/>
        <v>0</v>
      </c>
      <c r="AW47" s="74"/>
      <c r="AX47" s="336"/>
      <c r="AY47" s="337"/>
      <c r="AZ47" s="337"/>
      <c r="BA47" s="337"/>
      <c r="BB47" s="338"/>
      <c r="BC47" s="324">
        <f t="shared" si="23"/>
        <v>0</v>
      </c>
      <c r="BD47" s="325"/>
      <c r="BE47" s="325"/>
      <c r="BF47" s="325"/>
      <c r="BG47" s="325"/>
      <c r="BH47" s="325"/>
      <c r="BI47" s="325"/>
      <c r="BJ47" s="325"/>
      <c r="BK47" s="325"/>
      <c r="BL47" s="326"/>
      <c r="BM47" s="93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77"/>
      <c r="CN47" s="77"/>
    </row>
    <row r="48" spans="2:92" s="73" customFormat="1" ht="22.5">
      <c r="B48" s="366" t="s">
        <v>118</v>
      </c>
      <c r="C48" s="367" t="s">
        <v>118</v>
      </c>
      <c r="D48" s="368" t="s">
        <v>118</v>
      </c>
      <c r="E48" s="327" t="s">
        <v>119</v>
      </c>
      <c r="F48" s="328" t="s">
        <v>119</v>
      </c>
      <c r="G48" s="328" t="s">
        <v>119</v>
      </c>
      <c r="H48" s="328" t="s">
        <v>119</v>
      </c>
      <c r="I48" s="328" t="s">
        <v>119</v>
      </c>
      <c r="J48" s="328" t="s">
        <v>119</v>
      </c>
      <c r="K48" s="328" t="s">
        <v>119</v>
      </c>
      <c r="L48" s="328" t="s">
        <v>119</v>
      </c>
      <c r="M48" s="328" t="s">
        <v>119</v>
      </c>
      <c r="N48" s="328" t="s">
        <v>119</v>
      </c>
      <c r="O48" s="328" t="s">
        <v>119</v>
      </c>
      <c r="P48" s="328" t="s">
        <v>119</v>
      </c>
      <c r="Q48" s="328" t="s">
        <v>119</v>
      </c>
      <c r="R48" s="328" t="s">
        <v>119</v>
      </c>
      <c r="S48" s="328" t="s">
        <v>119</v>
      </c>
      <c r="T48" s="328" t="s">
        <v>119</v>
      </c>
      <c r="U48" s="328" t="s">
        <v>119</v>
      </c>
      <c r="V48" s="328" t="s">
        <v>119</v>
      </c>
      <c r="W48" s="328" t="s">
        <v>119</v>
      </c>
      <c r="X48" s="328" t="s">
        <v>119</v>
      </c>
      <c r="Y48" s="329" t="s">
        <v>119</v>
      </c>
      <c r="Z48" s="330" t="s">
        <v>45</v>
      </c>
      <c r="AA48" s="331" t="s">
        <v>45</v>
      </c>
      <c r="AB48" s="331" t="s">
        <v>45</v>
      </c>
      <c r="AC48" s="332" t="s">
        <v>45</v>
      </c>
      <c r="AD48" s="333">
        <v>0</v>
      </c>
      <c r="AE48" s="334">
        <v>0</v>
      </c>
      <c r="AF48" s="334">
        <v>0</v>
      </c>
      <c r="AG48" s="335">
        <v>0</v>
      </c>
      <c r="AH48" s="336"/>
      <c r="AI48" s="337"/>
      <c r="AJ48" s="337"/>
      <c r="AK48" s="337"/>
      <c r="AL48" s="338"/>
      <c r="AM48" s="324">
        <f t="shared" si="13"/>
        <v>0</v>
      </c>
      <c r="AN48" s="325">
        <f t="shared" si="14"/>
        <v>0</v>
      </c>
      <c r="AO48" s="325">
        <f t="shared" si="15"/>
        <v>0</v>
      </c>
      <c r="AP48" s="325">
        <f t="shared" si="16"/>
        <v>0</v>
      </c>
      <c r="AQ48" s="325">
        <f t="shared" si="17"/>
        <v>0</v>
      </c>
      <c r="AR48" s="325">
        <f t="shared" si="18"/>
        <v>0</v>
      </c>
      <c r="AS48" s="325">
        <f t="shared" si="19"/>
        <v>0</v>
      </c>
      <c r="AT48" s="325">
        <f t="shared" si="20"/>
        <v>0</v>
      </c>
      <c r="AU48" s="325">
        <f t="shared" si="21"/>
        <v>0</v>
      </c>
      <c r="AV48" s="326">
        <f t="shared" si="22"/>
        <v>0</v>
      </c>
      <c r="AW48" s="74"/>
      <c r="AX48" s="336"/>
      <c r="AY48" s="337"/>
      <c r="AZ48" s="337"/>
      <c r="BA48" s="337"/>
      <c r="BB48" s="338"/>
      <c r="BC48" s="324">
        <f t="shared" si="23"/>
        <v>0</v>
      </c>
      <c r="BD48" s="325"/>
      <c r="BE48" s="325"/>
      <c r="BF48" s="325"/>
      <c r="BG48" s="325"/>
      <c r="BH48" s="325"/>
      <c r="BI48" s="325"/>
      <c r="BJ48" s="325"/>
      <c r="BK48" s="325"/>
      <c r="BL48" s="326"/>
      <c r="BM48" s="93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77"/>
      <c r="CN48" s="77"/>
    </row>
    <row r="49" spans="2:92" s="73" customFormat="1" ht="22.5">
      <c r="B49" s="366" t="s">
        <v>120</v>
      </c>
      <c r="C49" s="367" t="s">
        <v>120</v>
      </c>
      <c r="D49" s="368" t="s">
        <v>120</v>
      </c>
      <c r="E49" s="327" t="s">
        <v>121</v>
      </c>
      <c r="F49" s="328" t="s">
        <v>121</v>
      </c>
      <c r="G49" s="328" t="s">
        <v>121</v>
      </c>
      <c r="H49" s="328" t="s">
        <v>121</v>
      </c>
      <c r="I49" s="328" t="s">
        <v>121</v>
      </c>
      <c r="J49" s="328" t="s">
        <v>121</v>
      </c>
      <c r="K49" s="328" t="s">
        <v>121</v>
      </c>
      <c r="L49" s="328" t="s">
        <v>121</v>
      </c>
      <c r="M49" s="328" t="s">
        <v>121</v>
      </c>
      <c r="N49" s="328" t="s">
        <v>121</v>
      </c>
      <c r="O49" s="328" t="s">
        <v>121</v>
      </c>
      <c r="P49" s="328" t="s">
        <v>121</v>
      </c>
      <c r="Q49" s="328" t="s">
        <v>121</v>
      </c>
      <c r="R49" s="328" t="s">
        <v>121</v>
      </c>
      <c r="S49" s="328" t="s">
        <v>121</v>
      </c>
      <c r="T49" s="328" t="s">
        <v>121</v>
      </c>
      <c r="U49" s="328" t="s">
        <v>121</v>
      </c>
      <c r="V49" s="328" t="s">
        <v>121</v>
      </c>
      <c r="W49" s="328" t="s">
        <v>121</v>
      </c>
      <c r="X49" s="328" t="s">
        <v>121</v>
      </c>
      <c r="Y49" s="329" t="s">
        <v>121</v>
      </c>
      <c r="Z49" s="330" t="s">
        <v>45</v>
      </c>
      <c r="AA49" s="331" t="s">
        <v>45</v>
      </c>
      <c r="AB49" s="331" t="s">
        <v>45</v>
      </c>
      <c r="AC49" s="332" t="s">
        <v>45</v>
      </c>
      <c r="AD49" s="333">
        <v>945.79041893187</v>
      </c>
      <c r="AE49" s="334">
        <v>945.79041893187</v>
      </c>
      <c r="AF49" s="334">
        <v>945.79041893187</v>
      </c>
      <c r="AG49" s="335">
        <v>945.79041893187</v>
      </c>
      <c r="AH49" s="336"/>
      <c r="AI49" s="337"/>
      <c r="AJ49" s="337"/>
      <c r="AK49" s="337"/>
      <c r="AL49" s="338"/>
      <c r="AM49" s="324">
        <f t="shared" si="13"/>
        <v>0</v>
      </c>
      <c r="AN49" s="325">
        <f t="shared" si="14"/>
        <v>0</v>
      </c>
      <c r="AO49" s="325">
        <f t="shared" si="15"/>
        <v>0</v>
      </c>
      <c r="AP49" s="325">
        <f t="shared" si="16"/>
        <v>0</v>
      </c>
      <c r="AQ49" s="325">
        <f t="shared" si="17"/>
        <v>0</v>
      </c>
      <c r="AR49" s="325">
        <f t="shared" si="18"/>
        <v>0</v>
      </c>
      <c r="AS49" s="325">
        <f t="shared" si="19"/>
        <v>0</v>
      </c>
      <c r="AT49" s="325">
        <f t="shared" si="20"/>
        <v>0</v>
      </c>
      <c r="AU49" s="325">
        <f t="shared" si="21"/>
        <v>0</v>
      </c>
      <c r="AV49" s="326">
        <f t="shared" si="22"/>
        <v>0</v>
      </c>
      <c r="AW49" s="74"/>
      <c r="AX49" s="336"/>
      <c r="AY49" s="337"/>
      <c r="AZ49" s="337"/>
      <c r="BA49" s="337"/>
      <c r="BB49" s="338"/>
      <c r="BC49" s="324">
        <f t="shared" si="23"/>
        <v>0</v>
      </c>
      <c r="BD49" s="325"/>
      <c r="BE49" s="325"/>
      <c r="BF49" s="325"/>
      <c r="BG49" s="325"/>
      <c r="BH49" s="325"/>
      <c r="BI49" s="325"/>
      <c r="BJ49" s="325"/>
      <c r="BK49" s="325"/>
      <c r="BL49" s="326"/>
      <c r="BM49" s="77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</row>
    <row r="50" spans="2:92" s="73" customFormat="1" ht="22.5">
      <c r="B50" s="366" t="s">
        <v>122</v>
      </c>
      <c r="C50" s="367" t="s">
        <v>122</v>
      </c>
      <c r="D50" s="368" t="s">
        <v>122</v>
      </c>
      <c r="E50" s="327" t="s">
        <v>123</v>
      </c>
      <c r="F50" s="328" t="s">
        <v>123</v>
      </c>
      <c r="G50" s="328" t="s">
        <v>123</v>
      </c>
      <c r="H50" s="328" t="s">
        <v>123</v>
      </c>
      <c r="I50" s="328" t="s">
        <v>123</v>
      </c>
      <c r="J50" s="328" t="s">
        <v>123</v>
      </c>
      <c r="K50" s="328" t="s">
        <v>123</v>
      </c>
      <c r="L50" s="328" t="s">
        <v>123</v>
      </c>
      <c r="M50" s="328" t="s">
        <v>123</v>
      </c>
      <c r="N50" s="328" t="s">
        <v>123</v>
      </c>
      <c r="O50" s="328" t="s">
        <v>123</v>
      </c>
      <c r="P50" s="328" t="s">
        <v>123</v>
      </c>
      <c r="Q50" s="328" t="s">
        <v>123</v>
      </c>
      <c r="R50" s="328" t="s">
        <v>123</v>
      </c>
      <c r="S50" s="328" t="s">
        <v>123</v>
      </c>
      <c r="T50" s="328" t="s">
        <v>123</v>
      </c>
      <c r="U50" s="328" t="s">
        <v>123</v>
      </c>
      <c r="V50" s="328" t="s">
        <v>123</v>
      </c>
      <c r="W50" s="328" t="s">
        <v>123</v>
      </c>
      <c r="X50" s="328" t="s">
        <v>123</v>
      </c>
      <c r="Y50" s="329" t="s">
        <v>123</v>
      </c>
      <c r="Z50" s="330" t="s">
        <v>45</v>
      </c>
      <c r="AA50" s="331" t="s">
        <v>45</v>
      </c>
      <c r="AB50" s="331" t="s">
        <v>45</v>
      </c>
      <c r="AC50" s="332" t="s">
        <v>45</v>
      </c>
      <c r="AD50" s="333">
        <v>201.2923579430076</v>
      </c>
      <c r="AE50" s="334">
        <v>201.2923579430076</v>
      </c>
      <c r="AF50" s="334">
        <v>201.2923579430076</v>
      </c>
      <c r="AG50" s="335">
        <v>201.2923579430076</v>
      </c>
      <c r="AH50" s="336"/>
      <c r="AI50" s="337"/>
      <c r="AJ50" s="337"/>
      <c r="AK50" s="337"/>
      <c r="AL50" s="338"/>
      <c r="AM50" s="324">
        <f t="shared" si="13"/>
        <v>0</v>
      </c>
      <c r="AN50" s="325">
        <f t="shared" si="14"/>
        <v>0</v>
      </c>
      <c r="AO50" s="325">
        <f t="shared" si="15"/>
        <v>0</v>
      </c>
      <c r="AP50" s="325">
        <f t="shared" si="16"/>
        <v>0</v>
      </c>
      <c r="AQ50" s="325">
        <f t="shared" si="17"/>
        <v>0</v>
      </c>
      <c r="AR50" s="325">
        <f t="shared" si="18"/>
        <v>0</v>
      </c>
      <c r="AS50" s="325">
        <f t="shared" si="19"/>
        <v>0</v>
      </c>
      <c r="AT50" s="325">
        <f t="shared" si="20"/>
        <v>0</v>
      </c>
      <c r="AU50" s="325">
        <f t="shared" si="21"/>
        <v>0</v>
      </c>
      <c r="AV50" s="326">
        <f t="shared" si="22"/>
        <v>0</v>
      </c>
      <c r="AW50" s="74"/>
      <c r="AX50" s="336"/>
      <c r="AY50" s="337"/>
      <c r="AZ50" s="337"/>
      <c r="BA50" s="337"/>
      <c r="BB50" s="338"/>
      <c r="BC50" s="324">
        <f t="shared" si="23"/>
        <v>0</v>
      </c>
      <c r="BD50" s="325"/>
      <c r="BE50" s="325"/>
      <c r="BF50" s="325"/>
      <c r="BG50" s="325"/>
      <c r="BH50" s="325"/>
      <c r="BI50" s="325"/>
      <c r="BJ50" s="325"/>
      <c r="BK50" s="325"/>
      <c r="BL50" s="326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</row>
    <row r="51" spans="2:92" s="73" customFormat="1" ht="22.5">
      <c r="B51" s="366" t="s">
        <v>124</v>
      </c>
      <c r="C51" s="367" t="s">
        <v>124</v>
      </c>
      <c r="D51" s="368" t="s">
        <v>124</v>
      </c>
      <c r="E51" s="327" t="s">
        <v>125</v>
      </c>
      <c r="F51" s="328" t="s">
        <v>125</v>
      </c>
      <c r="G51" s="328" t="s">
        <v>125</v>
      </c>
      <c r="H51" s="328" t="s">
        <v>125</v>
      </c>
      <c r="I51" s="328" t="s">
        <v>125</v>
      </c>
      <c r="J51" s="328" t="s">
        <v>125</v>
      </c>
      <c r="K51" s="328" t="s">
        <v>125</v>
      </c>
      <c r="L51" s="328" t="s">
        <v>125</v>
      </c>
      <c r="M51" s="328" t="s">
        <v>125</v>
      </c>
      <c r="N51" s="328" t="s">
        <v>125</v>
      </c>
      <c r="O51" s="328" t="s">
        <v>125</v>
      </c>
      <c r="P51" s="328" t="s">
        <v>125</v>
      </c>
      <c r="Q51" s="328" t="s">
        <v>125</v>
      </c>
      <c r="R51" s="328" t="s">
        <v>125</v>
      </c>
      <c r="S51" s="328" t="s">
        <v>125</v>
      </c>
      <c r="T51" s="328" t="s">
        <v>125</v>
      </c>
      <c r="U51" s="328" t="s">
        <v>125</v>
      </c>
      <c r="V51" s="328" t="s">
        <v>125</v>
      </c>
      <c r="W51" s="328" t="s">
        <v>125</v>
      </c>
      <c r="X51" s="328" t="s">
        <v>125</v>
      </c>
      <c r="Y51" s="329" t="s">
        <v>125</v>
      </c>
      <c r="Z51" s="330" t="s">
        <v>45</v>
      </c>
      <c r="AA51" s="331" t="s">
        <v>45</v>
      </c>
      <c r="AB51" s="331" t="s">
        <v>45</v>
      </c>
      <c r="AC51" s="332" t="s">
        <v>45</v>
      </c>
      <c r="AD51" s="333">
        <v>6102.205870497859</v>
      </c>
      <c r="AE51" s="334">
        <v>6102.205870497859</v>
      </c>
      <c r="AF51" s="334">
        <v>6102.205870497859</v>
      </c>
      <c r="AG51" s="335">
        <v>6102.205870497859</v>
      </c>
      <c r="AH51" s="336"/>
      <c r="AI51" s="337"/>
      <c r="AJ51" s="337"/>
      <c r="AK51" s="337"/>
      <c r="AL51" s="338"/>
      <c r="AM51" s="324">
        <f t="shared" si="13"/>
        <v>0</v>
      </c>
      <c r="AN51" s="325">
        <f t="shared" si="14"/>
        <v>0</v>
      </c>
      <c r="AO51" s="325">
        <f t="shared" si="15"/>
        <v>0</v>
      </c>
      <c r="AP51" s="325">
        <f t="shared" si="16"/>
        <v>0</v>
      </c>
      <c r="AQ51" s="325">
        <f t="shared" si="17"/>
        <v>0</v>
      </c>
      <c r="AR51" s="325">
        <f t="shared" si="18"/>
        <v>0</v>
      </c>
      <c r="AS51" s="325">
        <f t="shared" si="19"/>
        <v>0</v>
      </c>
      <c r="AT51" s="325">
        <f t="shared" si="20"/>
        <v>0</v>
      </c>
      <c r="AU51" s="325">
        <f t="shared" si="21"/>
        <v>0</v>
      </c>
      <c r="AV51" s="326">
        <f t="shared" si="22"/>
        <v>0</v>
      </c>
      <c r="AW51" s="74"/>
      <c r="AX51" s="336"/>
      <c r="AY51" s="337"/>
      <c r="AZ51" s="337"/>
      <c r="BA51" s="337"/>
      <c r="BB51" s="338"/>
      <c r="BC51" s="324">
        <f t="shared" si="23"/>
        <v>0</v>
      </c>
      <c r="BD51" s="325"/>
      <c r="BE51" s="325"/>
      <c r="BF51" s="325"/>
      <c r="BG51" s="325"/>
      <c r="BH51" s="325"/>
      <c r="BI51" s="325"/>
      <c r="BJ51" s="325"/>
      <c r="BK51" s="325"/>
      <c r="BL51" s="326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</row>
    <row r="52" spans="2:92" s="73" customFormat="1" ht="22.5">
      <c r="B52" s="366" t="s">
        <v>126</v>
      </c>
      <c r="C52" s="367" t="s">
        <v>126</v>
      </c>
      <c r="D52" s="368" t="s">
        <v>126</v>
      </c>
      <c r="E52" s="327" t="s">
        <v>127</v>
      </c>
      <c r="F52" s="328" t="s">
        <v>127</v>
      </c>
      <c r="G52" s="328" t="s">
        <v>127</v>
      </c>
      <c r="H52" s="328" t="s">
        <v>127</v>
      </c>
      <c r="I52" s="328" t="s">
        <v>127</v>
      </c>
      <c r="J52" s="328" t="s">
        <v>127</v>
      </c>
      <c r="K52" s="328" t="s">
        <v>127</v>
      </c>
      <c r="L52" s="328" t="s">
        <v>127</v>
      </c>
      <c r="M52" s="328" t="s">
        <v>127</v>
      </c>
      <c r="N52" s="328" t="s">
        <v>127</v>
      </c>
      <c r="O52" s="328" t="s">
        <v>127</v>
      </c>
      <c r="P52" s="328" t="s">
        <v>127</v>
      </c>
      <c r="Q52" s="328" t="s">
        <v>127</v>
      </c>
      <c r="R52" s="328" t="s">
        <v>127</v>
      </c>
      <c r="S52" s="328" t="s">
        <v>127</v>
      </c>
      <c r="T52" s="328" t="s">
        <v>127</v>
      </c>
      <c r="U52" s="328" t="s">
        <v>127</v>
      </c>
      <c r="V52" s="328" t="s">
        <v>127</v>
      </c>
      <c r="W52" s="328" t="s">
        <v>127</v>
      </c>
      <c r="X52" s="328" t="s">
        <v>127</v>
      </c>
      <c r="Y52" s="329" t="s">
        <v>127</v>
      </c>
      <c r="Z52" s="330" t="s">
        <v>45</v>
      </c>
      <c r="AA52" s="331" t="s">
        <v>45</v>
      </c>
      <c r="AB52" s="331" t="s">
        <v>45</v>
      </c>
      <c r="AC52" s="332" t="s">
        <v>45</v>
      </c>
      <c r="AD52" s="333">
        <v>8007.8540625</v>
      </c>
      <c r="AE52" s="334">
        <v>8007.8540625</v>
      </c>
      <c r="AF52" s="334">
        <v>8007.8540625</v>
      </c>
      <c r="AG52" s="335">
        <v>8007.8540625</v>
      </c>
      <c r="AH52" s="336"/>
      <c r="AI52" s="337"/>
      <c r="AJ52" s="337"/>
      <c r="AK52" s="337"/>
      <c r="AL52" s="338"/>
      <c r="AM52" s="324">
        <f t="shared" si="13"/>
        <v>0</v>
      </c>
      <c r="AN52" s="325">
        <f t="shared" si="14"/>
        <v>0</v>
      </c>
      <c r="AO52" s="325">
        <f t="shared" si="15"/>
        <v>0</v>
      </c>
      <c r="AP52" s="325">
        <f t="shared" si="16"/>
        <v>0</v>
      </c>
      <c r="AQ52" s="325">
        <f t="shared" si="17"/>
        <v>0</v>
      </c>
      <c r="AR52" s="325">
        <f t="shared" si="18"/>
        <v>0</v>
      </c>
      <c r="AS52" s="325">
        <f t="shared" si="19"/>
        <v>0</v>
      </c>
      <c r="AT52" s="325">
        <f t="shared" si="20"/>
        <v>0</v>
      </c>
      <c r="AU52" s="325">
        <f t="shared" si="21"/>
        <v>0</v>
      </c>
      <c r="AV52" s="326">
        <f t="shared" si="22"/>
        <v>0</v>
      </c>
      <c r="AW52" s="74"/>
      <c r="AX52" s="336"/>
      <c r="AY52" s="337"/>
      <c r="AZ52" s="337"/>
      <c r="BA52" s="337"/>
      <c r="BB52" s="338"/>
      <c r="BC52" s="324">
        <f t="shared" si="23"/>
        <v>0</v>
      </c>
      <c r="BD52" s="325"/>
      <c r="BE52" s="325"/>
      <c r="BF52" s="325"/>
      <c r="BG52" s="325"/>
      <c r="BH52" s="325"/>
      <c r="BI52" s="325"/>
      <c r="BJ52" s="325"/>
      <c r="BK52" s="325"/>
      <c r="BL52" s="326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</row>
    <row r="53" spans="2:64" ht="22.5">
      <c r="B53" s="366" t="s">
        <v>128</v>
      </c>
      <c r="C53" s="367" t="s">
        <v>128</v>
      </c>
      <c r="D53" s="368" t="s">
        <v>128</v>
      </c>
      <c r="E53" s="327" t="s">
        <v>129</v>
      </c>
      <c r="F53" s="328" t="s">
        <v>129</v>
      </c>
      <c r="G53" s="328" t="s">
        <v>129</v>
      </c>
      <c r="H53" s="328" t="s">
        <v>129</v>
      </c>
      <c r="I53" s="328" t="s">
        <v>129</v>
      </c>
      <c r="J53" s="328" t="s">
        <v>129</v>
      </c>
      <c r="K53" s="328" t="s">
        <v>129</v>
      </c>
      <c r="L53" s="328" t="s">
        <v>129</v>
      </c>
      <c r="M53" s="328" t="s">
        <v>129</v>
      </c>
      <c r="N53" s="328" t="s">
        <v>129</v>
      </c>
      <c r="O53" s="328" t="s">
        <v>129</v>
      </c>
      <c r="P53" s="328" t="s">
        <v>129</v>
      </c>
      <c r="Q53" s="328" t="s">
        <v>129</v>
      </c>
      <c r="R53" s="328" t="s">
        <v>129</v>
      </c>
      <c r="S53" s="328" t="s">
        <v>129</v>
      </c>
      <c r="T53" s="328" t="s">
        <v>129</v>
      </c>
      <c r="U53" s="328" t="s">
        <v>129</v>
      </c>
      <c r="V53" s="328" t="s">
        <v>129</v>
      </c>
      <c r="W53" s="328" t="s">
        <v>129</v>
      </c>
      <c r="X53" s="328" t="s">
        <v>129</v>
      </c>
      <c r="Y53" s="329" t="s">
        <v>129</v>
      </c>
      <c r="Z53" s="330" t="s">
        <v>45</v>
      </c>
      <c r="AA53" s="331" t="s">
        <v>45</v>
      </c>
      <c r="AB53" s="331" t="s">
        <v>45</v>
      </c>
      <c r="AC53" s="332" t="s">
        <v>45</v>
      </c>
      <c r="AD53" s="333">
        <v>9682.1037592542</v>
      </c>
      <c r="AE53" s="334">
        <v>9682.1037592542</v>
      </c>
      <c r="AF53" s="334">
        <v>9682.1037592542</v>
      </c>
      <c r="AG53" s="335">
        <v>9682.1037592542</v>
      </c>
      <c r="AH53" s="336"/>
      <c r="AI53" s="337"/>
      <c r="AJ53" s="337"/>
      <c r="AK53" s="337"/>
      <c r="AL53" s="338"/>
      <c r="AM53" s="324">
        <f t="shared" si="13"/>
        <v>0</v>
      </c>
      <c r="AN53" s="325">
        <f t="shared" si="14"/>
        <v>0</v>
      </c>
      <c r="AO53" s="325">
        <f t="shared" si="15"/>
        <v>0</v>
      </c>
      <c r="AP53" s="325">
        <f t="shared" si="16"/>
        <v>0</v>
      </c>
      <c r="AQ53" s="325">
        <f t="shared" si="17"/>
        <v>0</v>
      </c>
      <c r="AR53" s="325">
        <f t="shared" si="18"/>
        <v>0</v>
      </c>
      <c r="AS53" s="325">
        <f t="shared" si="19"/>
        <v>0</v>
      </c>
      <c r="AT53" s="325">
        <f t="shared" si="20"/>
        <v>0</v>
      </c>
      <c r="AU53" s="325">
        <f t="shared" si="21"/>
        <v>0</v>
      </c>
      <c r="AV53" s="326">
        <f t="shared" si="22"/>
        <v>0</v>
      </c>
      <c r="AX53" s="336"/>
      <c r="AY53" s="337"/>
      <c r="AZ53" s="337"/>
      <c r="BA53" s="337"/>
      <c r="BB53" s="338"/>
      <c r="BC53" s="324">
        <f t="shared" si="23"/>
        <v>0</v>
      </c>
      <c r="BD53" s="325"/>
      <c r="BE53" s="325"/>
      <c r="BF53" s="325"/>
      <c r="BG53" s="325"/>
      <c r="BH53" s="325"/>
      <c r="BI53" s="325"/>
      <c r="BJ53" s="325"/>
      <c r="BK53" s="325"/>
      <c r="BL53" s="326"/>
    </row>
    <row r="54" spans="2:64" ht="22.5">
      <c r="B54" s="366" t="s">
        <v>130</v>
      </c>
      <c r="C54" s="367" t="s">
        <v>130</v>
      </c>
      <c r="D54" s="368" t="s">
        <v>130</v>
      </c>
      <c r="E54" s="327" t="s">
        <v>131</v>
      </c>
      <c r="F54" s="328" t="s">
        <v>131</v>
      </c>
      <c r="G54" s="328" t="s">
        <v>131</v>
      </c>
      <c r="H54" s="328" t="s">
        <v>131</v>
      </c>
      <c r="I54" s="328" t="s">
        <v>131</v>
      </c>
      <c r="J54" s="328" t="s">
        <v>131</v>
      </c>
      <c r="K54" s="328" t="s">
        <v>131</v>
      </c>
      <c r="L54" s="328" t="s">
        <v>131</v>
      </c>
      <c r="M54" s="328" t="s">
        <v>131</v>
      </c>
      <c r="N54" s="328" t="s">
        <v>131</v>
      </c>
      <c r="O54" s="328" t="s">
        <v>131</v>
      </c>
      <c r="P54" s="328" t="s">
        <v>131</v>
      </c>
      <c r="Q54" s="328" t="s">
        <v>131</v>
      </c>
      <c r="R54" s="328" t="s">
        <v>131</v>
      </c>
      <c r="S54" s="328" t="s">
        <v>131</v>
      </c>
      <c r="T54" s="328" t="s">
        <v>131</v>
      </c>
      <c r="U54" s="328" t="s">
        <v>131</v>
      </c>
      <c r="V54" s="328" t="s">
        <v>131</v>
      </c>
      <c r="W54" s="328" t="s">
        <v>131</v>
      </c>
      <c r="X54" s="328" t="s">
        <v>131</v>
      </c>
      <c r="Y54" s="329" t="s">
        <v>131</v>
      </c>
      <c r="Z54" s="330" t="s">
        <v>45</v>
      </c>
      <c r="AA54" s="331" t="s">
        <v>45</v>
      </c>
      <c r="AB54" s="331" t="s">
        <v>45</v>
      </c>
      <c r="AC54" s="332" t="s">
        <v>45</v>
      </c>
      <c r="AD54" s="333">
        <v>1100.8984966007683</v>
      </c>
      <c r="AE54" s="334">
        <v>1100.8984966007683</v>
      </c>
      <c r="AF54" s="334">
        <v>1100.8984966007683</v>
      </c>
      <c r="AG54" s="335">
        <v>1100.8984966007683</v>
      </c>
      <c r="AH54" s="336"/>
      <c r="AI54" s="337"/>
      <c r="AJ54" s="337"/>
      <c r="AK54" s="337"/>
      <c r="AL54" s="338"/>
      <c r="AM54" s="324">
        <f t="shared" si="13"/>
        <v>0</v>
      </c>
      <c r="AN54" s="325">
        <f t="shared" si="14"/>
        <v>0</v>
      </c>
      <c r="AO54" s="325">
        <f t="shared" si="15"/>
        <v>0</v>
      </c>
      <c r="AP54" s="325">
        <f t="shared" si="16"/>
        <v>0</v>
      </c>
      <c r="AQ54" s="325">
        <f t="shared" si="17"/>
        <v>0</v>
      </c>
      <c r="AR54" s="325">
        <f t="shared" si="18"/>
        <v>0</v>
      </c>
      <c r="AS54" s="325">
        <f t="shared" si="19"/>
        <v>0</v>
      </c>
      <c r="AT54" s="325">
        <f t="shared" si="20"/>
        <v>0</v>
      </c>
      <c r="AU54" s="325">
        <f t="shared" si="21"/>
        <v>0</v>
      </c>
      <c r="AV54" s="326">
        <f t="shared" si="22"/>
        <v>0</v>
      </c>
      <c r="AX54" s="336"/>
      <c r="AY54" s="337"/>
      <c r="AZ54" s="337"/>
      <c r="BA54" s="337"/>
      <c r="BB54" s="338"/>
      <c r="BC54" s="324">
        <f t="shared" si="23"/>
        <v>0</v>
      </c>
      <c r="BD54" s="325"/>
      <c r="BE54" s="325"/>
      <c r="BF54" s="325"/>
      <c r="BG54" s="325"/>
      <c r="BH54" s="325"/>
      <c r="BI54" s="325"/>
      <c r="BJ54" s="325"/>
      <c r="BK54" s="325"/>
      <c r="BL54" s="326"/>
    </row>
    <row r="55" spans="2:64" ht="22.5">
      <c r="B55" s="366" t="s">
        <v>132</v>
      </c>
      <c r="C55" s="367" t="s">
        <v>132</v>
      </c>
      <c r="D55" s="368" t="s">
        <v>132</v>
      </c>
      <c r="E55" s="327" t="s">
        <v>133</v>
      </c>
      <c r="F55" s="328" t="s">
        <v>133</v>
      </c>
      <c r="G55" s="328" t="s">
        <v>133</v>
      </c>
      <c r="H55" s="328" t="s">
        <v>133</v>
      </c>
      <c r="I55" s="328" t="s">
        <v>133</v>
      </c>
      <c r="J55" s="328" t="s">
        <v>133</v>
      </c>
      <c r="K55" s="328" t="s">
        <v>133</v>
      </c>
      <c r="L55" s="328" t="s">
        <v>133</v>
      </c>
      <c r="M55" s="328" t="s">
        <v>133</v>
      </c>
      <c r="N55" s="328" t="s">
        <v>133</v>
      </c>
      <c r="O55" s="328" t="s">
        <v>133</v>
      </c>
      <c r="P55" s="328" t="s">
        <v>133</v>
      </c>
      <c r="Q55" s="328" t="s">
        <v>133</v>
      </c>
      <c r="R55" s="328" t="s">
        <v>133</v>
      </c>
      <c r="S55" s="328" t="s">
        <v>133</v>
      </c>
      <c r="T55" s="328" t="s">
        <v>133</v>
      </c>
      <c r="U55" s="328" t="s">
        <v>133</v>
      </c>
      <c r="V55" s="328" t="s">
        <v>133</v>
      </c>
      <c r="W55" s="328" t="s">
        <v>133</v>
      </c>
      <c r="X55" s="328" t="s">
        <v>133</v>
      </c>
      <c r="Y55" s="329" t="s">
        <v>133</v>
      </c>
      <c r="Z55" s="330" t="s">
        <v>45</v>
      </c>
      <c r="AA55" s="331" t="s">
        <v>45</v>
      </c>
      <c r="AB55" s="331" t="s">
        <v>45</v>
      </c>
      <c r="AC55" s="332" t="s">
        <v>45</v>
      </c>
      <c r="AD55" s="333">
        <v>3527.8759172396894</v>
      </c>
      <c r="AE55" s="334">
        <v>3527.8759172396894</v>
      </c>
      <c r="AF55" s="334">
        <v>3527.8759172396894</v>
      </c>
      <c r="AG55" s="335">
        <v>3527.8759172396894</v>
      </c>
      <c r="AH55" s="336"/>
      <c r="AI55" s="337"/>
      <c r="AJ55" s="337"/>
      <c r="AK55" s="337"/>
      <c r="AL55" s="338"/>
      <c r="AM55" s="324">
        <f t="shared" si="13"/>
        <v>0</v>
      </c>
      <c r="AN55" s="325">
        <f t="shared" si="14"/>
        <v>0</v>
      </c>
      <c r="AO55" s="325">
        <f t="shared" si="15"/>
        <v>0</v>
      </c>
      <c r="AP55" s="325">
        <f t="shared" si="16"/>
        <v>0</v>
      </c>
      <c r="AQ55" s="325">
        <f t="shared" si="17"/>
        <v>0</v>
      </c>
      <c r="AR55" s="325">
        <f t="shared" si="18"/>
        <v>0</v>
      </c>
      <c r="AS55" s="325">
        <f t="shared" si="19"/>
        <v>0</v>
      </c>
      <c r="AT55" s="325">
        <f t="shared" si="20"/>
        <v>0</v>
      </c>
      <c r="AU55" s="325">
        <f t="shared" si="21"/>
        <v>0</v>
      </c>
      <c r="AV55" s="326">
        <f t="shared" si="22"/>
        <v>0</v>
      </c>
      <c r="AX55" s="336"/>
      <c r="AY55" s="337"/>
      <c r="AZ55" s="337"/>
      <c r="BA55" s="337"/>
      <c r="BB55" s="338"/>
      <c r="BC55" s="324">
        <f t="shared" si="23"/>
        <v>0</v>
      </c>
      <c r="BD55" s="325"/>
      <c r="BE55" s="325"/>
      <c r="BF55" s="325"/>
      <c r="BG55" s="325"/>
      <c r="BH55" s="325"/>
      <c r="BI55" s="325"/>
      <c r="BJ55" s="325"/>
      <c r="BK55" s="325"/>
      <c r="BL55" s="326"/>
    </row>
    <row r="56" spans="2:64" ht="22.5">
      <c r="B56" s="366" t="s">
        <v>134</v>
      </c>
      <c r="C56" s="367" t="s">
        <v>134</v>
      </c>
      <c r="D56" s="368" t="s">
        <v>134</v>
      </c>
      <c r="E56" s="327" t="s">
        <v>135</v>
      </c>
      <c r="F56" s="328" t="s">
        <v>135</v>
      </c>
      <c r="G56" s="328" t="s">
        <v>135</v>
      </c>
      <c r="H56" s="328" t="s">
        <v>135</v>
      </c>
      <c r="I56" s="328" t="s">
        <v>135</v>
      </c>
      <c r="J56" s="328" t="s">
        <v>135</v>
      </c>
      <c r="K56" s="328" t="s">
        <v>135</v>
      </c>
      <c r="L56" s="328" t="s">
        <v>135</v>
      </c>
      <c r="M56" s="328" t="s">
        <v>135</v>
      </c>
      <c r="N56" s="328" t="s">
        <v>135</v>
      </c>
      <c r="O56" s="328" t="s">
        <v>135</v>
      </c>
      <c r="P56" s="328" t="s">
        <v>135</v>
      </c>
      <c r="Q56" s="328" t="s">
        <v>135</v>
      </c>
      <c r="R56" s="328" t="s">
        <v>135</v>
      </c>
      <c r="S56" s="328" t="s">
        <v>135</v>
      </c>
      <c r="T56" s="328" t="s">
        <v>135</v>
      </c>
      <c r="U56" s="328" t="s">
        <v>135</v>
      </c>
      <c r="V56" s="328" t="s">
        <v>135</v>
      </c>
      <c r="W56" s="328" t="s">
        <v>135</v>
      </c>
      <c r="X56" s="328" t="s">
        <v>135</v>
      </c>
      <c r="Y56" s="329" t="s">
        <v>135</v>
      </c>
      <c r="Z56" s="330" t="s">
        <v>45</v>
      </c>
      <c r="AA56" s="331" t="s">
        <v>45</v>
      </c>
      <c r="AB56" s="331" t="s">
        <v>45</v>
      </c>
      <c r="AC56" s="332" t="s">
        <v>45</v>
      </c>
      <c r="AD56" s="333">
        <v>1819.83159413488</v>
      </c>
      <c r="AE56" s="334">
        <v>1819.83159413488</v>
      </c>
      <c r="AF56" s="334">
        <v>1819.83159413488</v>
      </c>
      <c r="AG56" s="335">
        <v>1819.83159413488</v>
      </c>
      <c r="AH56" s="336"/>
      <c r="AI56" s="337"/>
      <c r="AJ56" s="337"/>
      <c r="AK56" s="337"/>
      <c r="AL56" s="338"/>
      <c r="AM56" s="324">
        <f t="shared" si="13"/>
        <v>0</v>
      </c>
      <c r="AN56" s="325">
        <f t="shared" si="14"/>
        <v>0</v>
      </c>
      <c r="AO56" s="325">
        <f t="shared" si="15"/>
        <v>0</v>
      </c>
      <c r="AP56" s="325">
        <f t="shared" si="16"/>
        <v>0</v>
      </c>
      <c r="AQ56" s="325">
        <f t="shared" si="17"/>
        <v>0</v>
      </c>
      <c r="AR56" s="325">
        <f t="shared" si="18"/>
        <v>0</v>
      </c>
      <c r="AS56" s="325">
        <f t="shared" si="19"/>
        <v>0</v>
      </c>
      <c r="AT56" s="325">
        <f t="shared" si="20"/>
        <v>0</v>
      </c>
      <c r="AU56" s="325">
        <f t="shared" si="21"/>
        <v>0</v>
      </c>
      <c r="AV56" s="326">
        <f t="shared" si="22"/>
        <v>0</v>
      </c>
      <c r="AX56" s="336"/>
      <c r="AY56" s="337"/>
      <c r="AZ56" s="337"/>
      <c r="BA56" s="337"/>
      <c r="BB56" s="338"/>
      <c r="BC56" s="324">
        <f t="shared" si="23"/>
        <v>0</v>
      </c>
      <c r="BD56" s="325"/>
      <c r="BE56" s="325"/>
      <c r="BF56" s="325"/>
      <c r="BG56" s="325"/>
      <c r="BH56" s="325"/>
      <c r="BI56" s="325"/>
      <c r="BJ56" s="325"/>
      <c r="BK56" s="325"/>
      <c r="BL56" s="326"/>
    </row>
    <row r="57" spans="2:64" ht="22.5">
      <c r="B57" s="366" t="s">
        <v>136</v>
      </c>
      <c r="C57" s="367" t="s">
        <v>136</v>
      </c>
      <c r="D57" s="368" t="s">
        <v>136</v>
      </c>
      <c r="E57" s="327" t="s">
        <v>597</v>
      </c>
      <c r="F57" s="328" t="s">
        <v>137</v>
      </c>
      <c r="G57" s="328" t="s">
        <v>137</v>
      </c>
      <c r="H57" s="328" t="s">
        <v>137</v>
      </c>
      <c r="I57" s="328" t="s">
        <v>137</v>
      </c>
      <c r="J57" s="328" t="s">
        <v>137</v>
      </c>
      <c r="K57" s="328" t="s">
        <v>137</v>
      </c>
      <c r="L57" s="328" t="s">
        <v>137</v>
      </c>
      <c r="M57" s="328" t="s">
        <v>137</v>
      </c>
      <c r="N57" s="328" t="s">
        <v>137</v>
      </c>
      <c r="O57" s="328" t="s">
        <v>137</v>
      </c>
      <c r="P57" s="328" t="s">
        <v>137</v>
      </c>
      <c r="Q57" s="328" t="s">
        <v>137</v>
      </c>
      <c r="R57" s="328" t="s">
        <v>137</v>
      </c>
      <c r="S57" s="328" t="s">
        <v>137</v>
      </c>
      <c r="T57" s="328" t="s">
        <v>137</v>
      </c>
      <c r="U57" s="328" t="s">
        <v>137</v>
      </c>
      <c r="V57" s="328" t="s">
        <v>137</v>
      </c>
      <c r="W57" s="328" t="s">
        <v>137</v>
      </c>
      <c r="X57" s="328" t="s">
        <v>137</v>
      </c>
      <c r="Y57" s="329" t="s">
        <v>137</v>
      </c>
      <c r="Z57" s="330" t="s">
        <v>45</v>
      </c>
      <c r="AA57" s="331" t="s">
        <v>45</v>
      </c>
      <c r="AB57" s="331" t="s">
        <v>45</v>
      </c>
      <c r="AC57" s="332" t="s">
        <v>45</v>
      </c>
      <c r="AD57" s="333">
        <v>2413.69468596332</v>
      </c>
      <c r="AE57" s="334">
        <v>2413.69468596332</v>
      </c>
      <c r="AF57" s="334">
        <v>2413.69468596332</v>
      </c>
      <c r="AG57" s="335">
        <v>2413.69468596332</v>
      </c>
      <c r="AH57" s="336"/>
      <c r="AI57" s="337"/>
      <c r="AJ57" s="337"/>
      <c r="AK57" s="337"/>
      <c r="AL57" s="338"/>
      <c r="AM57" s="324">
        <f t="shared" si="13"/>
        <v>0</v>
      </c>
      <c r="AN57" s="325">
        <f t="shared" si="14"/>
        <v>0</v>
      </c>
      <c r="AO57" s="325">
        <f t="shared" si="15"/>
        <v>0</v>
      </c>
      <c r="AP57" s="325">
        <f t="shared" si="16"/>
        <v>0</v>
      </c>
      <c r="AQ57" s="325">
        <f t="shared" si="17"/>
        <v>0</v>
      </c>
      <c r="AR57" s="325">
        <f t="shared" si="18"/>
        <v>0</v>
      </c>
      <c r="AS57" s="325">
        <f t="shared" si="19"/>
        <v>0</v>
      </c>
      <c r="AT57" s="325">
        <f t="shared" si="20"/>
        <v>0</v>
      </c>
      <c r="AU57" s="325">
        <f t="shared" si="21"/>
        <v>0</v>
      </c>
      <c r="AV57" s="326">
        <f t="shared" si="22"/>
        <v>0</v>
      </c>
      <c r="AX57" s="336"/>
      <c r="AY57" s="337"/>
      <c r="AZ57" s="337"/>
      <c r="BA57" s="337"/>
      <c r="BB57" s="338"/>
      <c r="BC57" s="324">
        <f t="shared" si="23"/>
        <v>0</v>
      </c>
      <c r="BD57" s="325"/>
      <c r="BE57" s="325"/>
      <c r="BF57" s="325"/>
      <c r="BG57" s="325"/>
      <c r="BH57" s="325"/>
      <c r="BI57" s="325"/>
      <c r="BJ57" s="325"/>
      <c r="BK57" s="325"/>
      <c r="BL57" s="326"/>
    </row>
    <row r="58" spans="2:64" ht="22.5">
      <c r="B58" s="358" t="s">
        <v>503</v>
      </c>
      <c r="C58" s="359"/>
      <c r="D58" s="360"/>
      <c r="E58" s="327" t="s">
        <v>598</v>
      </c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9"/>
      <c r="Z58" s="330" t="s">
        <v>45</v>
      </c>
      <c r="AA58" s="331"/>
      <c r="AB58" s="331"/>
      <c r="AC58" s="332"/>
      <c r="AD58" s="333">
        <v>5165</v>
      </c>
      <c r="AE58" s="334"/>
      <c r="AF58" s="334"/>
      <c r="AG58" s="335"/>
      <c r="AH58" s="336"/>
      <c r="AI58" s="337"/>
      <c r="AJ58" s="337"/>
      <c r="AK58" s="337"/>
      <c r="AL58" s="338"/>
      <c r="AM58" s="324">
        <f t="shared" si="13"/>
        <v>0</v>
      </c>
      <c r="AN58" s="325">
        <f t="shared" si="14"/>
        <v>0</v>
      </c>
      <c r="AO58" s="325">
        <f t="shared" si="15"/>
        <v>0</v>
      </c>
      <c r="AP58" s="325">
        <f t="shared" si="16"/>
        <v>0</v>
      </c>
      <c r="AQ58" s="325">
        <f t="shared" si="17"/>
        <v>0</v>
      </c>
      <c r="AR58" s="325">
        <f t="shared" si="18"/>
        <v>0</v>
      </c>
      <c r="AS58" s="325">
        <f t="shared" si="19"/>
        <v>0</v>
      </c>
      <c r="AT58" s="325">
        <f t="shared" si="20"/>
        <v>0</v>
      </c>
      <c r="AU58" s="325">
        <f t="shared" si="21"/>
        <v>0</v>
      </c>
      <c r="AV58" s="326">
        <f t="shared" si="22"/>
        <v>0</v>
      </c>
      <c r="AX58" s="336"/>
      <c r="AY58" s="337"/>
      <c r="AZ58" s="337"/>
      <c r="BA58" s="337"/>
      <c r="BB58" s="338"/>
      <c r="BC58" s="324">
        <f t="shared" si="23"/>
        <v>0</v>
      </c>
      <c r="BD58" s="325"/>
      <c r="BE58" s="325"/>
      <c r="BF58" s="325"/>
      <c r="BG58" s="325"/>
      <c r="BH58" s="325"/>
      <c r="BI58" s="325"/>
      <c r="BJ58" s="325"/>
      <c r="BK58" s="325"/>
      <c r="BL58" s="326"/>
    </row>
    <row r="59" spans="2:64" ht="22.5">
      <c r="B59" s="358" t="s">
        <v>532</v>
      </c>
      <c r="C59" s="359"/>
      <c r="D59" s="360"/>
      <c r="E59" s="327" t="s">
        <v>599</v>
      </c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9"/>
      <c r="Z59" s="330" t="s">
        <v>45</v>
      </c>
      <c r="AA59" s="331"/>
      <c r="AB59" s="331"/>
      <c r="AC59" s="332"/>
      <c r="AD59" s="333">
        <v>3262</v>
      </c>
      <c r="AE59" s="334"/>
      <c r="AF59" s="334"/>
      <c r="AG59" s="335"/>
      <c r="AH59" s="336"/>
      <c r="AI59" s="337"/>
      <c r="AJ59" s="337"/>
      <c r="AK59" s="337"/>
      <c r="AL59" s="338"/>
      <c r="AM59" s="324">
        <f>AD59*AH59</f>
        <v>0</v>
      </c>
      <c r="AN59" s="325">
        <f aca="true" t="shared" si="24" ref="AN59:AV59">AL59*AM59</f>
        <v>0</v>
      </c>
      <c r="AO59" s="325">
        <f t="shared" si="24"/>
        <v>0</v>
      </c>
      <c r="AP59" s="325">
        <f t="shared" si="24"/>
        <v>0</v>
      </c>
      <c r="AQ59" s="325">
        <f t="shared" si="24"/>
        <v>0</v>
      </c>
      <c r="AR59" s="325">
        <f t="shared" si="24"/>
        <v>0</v>
      </c>
      <c r="AS59" s="325">
        <f t="shared" si="24"/>
        <v>0</v>
      </c>
      <c r="AT59" s="325">
        <f t="shared" si="24"/>
        <v>0</v>
      </c>
      <c r="AU59" s="325">
        <f t="shared" si="24"/>
        <v>0</v>
      </c>
      <c r="AV59" s="326">
        <f t="shared" si="24"/>
        <v>0</v>
      </c>
      <c r="AX59" s="336"/>
      <c r="AY59" s="337"/>
      <c r="AZ59" s="337"/>
      <c r="BA59" s="337"/>
      <c r="BB59" s="338"/>
      <c r="BC59" s="324">
        <f>AX59*AD59</f>
        <v>0</v>
      </c>
      <c r="BD59" s="325"/>
      <c r="BE59" s="325"/>
      <c r="BF59" s="325"/>
      <c r="BG59" s="325"/>
      <c r="BH59" s="325"/>
      <c r="BI59" s="325"/>
      <c r="BJ59" s="325"/>
      <c r="BK59" s="325"/>
      <c r="BL59" s="326"/>
    </row>
    <row r="60" spans="2:64" ht="22.5">
      <c r="B60" s="366" t="s">
        <v>138</v>
      </c>
      <c r="C60" s="367" t="s">
        <v>138</v>
      </c>
      <c r="D60" s="368" t="s">
        <v>138</v>
      </c>
      <c r="E60" s="327" t="s">
        <v>600</v>
      </c>
      <c r="F60" s="328" t="s">
        <v>139</v>
      </c>
      <c r="G60" s="328" t="s">
        <v>139</v>
      </c>
      <c r="H60" s="328" t="s">
        <v>139</v>
      </c>
      <c r="I60" s="328" t="s">
        <v>139</v>
      </c>
      <c r="J60" s="328" t="s">
        <v>139</v>
      </c>
      <c r="K60" s="328" t="s">
        <v>139</v>
      </c>
      <c r="L60" s="328" t="s">
        <v>139</v>
      </c>
      <c r="M60" s="328" t="s">
        <v>139</v>
      </c>
      <c r="N60" s="328" t="s">
        <v>139</v>
      </c>
      <c r="O60" s="328" t="s">
        <v>139</v>
      </c>
      <c r="P60" s="328" t="s">
        <v>139</v>
      </c>
      <c r="Q60" s="328" t="s">
        <v>139</v>
      </c>
      <c r="R60" s="328" t="s">
        <v>139</v>
      </c>
      <c r="S60" s="328" t="s">
        <v>139</v>
      </c>
      <c r="T60" s="328" t="s">
        <v>139</v>
      </c>
      <c r="U60" s="328" t="s">
        <v>139</v>
      </c>
      <c r="V60" s="328" t="s">
        <v>139</v>
      </c>
      <c r="W60" s="328" t="s">
        <v>139</v>
      </c>
      <c r="X60" s="328" t="s">
        <v>139</v>
      </c>
      <c r="Y60" s="329" t="s">
        <v>139</v>
      </c>
      <c r="Z60" s="330" t="s">
        <v>45</v>
      </c>
      <c r="AA60" s="331" t="s">
        <v>45</v>
      </c>
      <c r="AB60" s="331" t="s">
        <v>45</v>
      </c>
      <c r="AC60" s="332" t="s">
        <v>45</v>
      </c>
      <c r="AD60" s="333">
        <v>13294.679358024723</v>
      </c>
      <c r="AE60" s="334">
        <v>13294.679358024723</v>
      </c>
      <c r="AF60" s="334">
        <v>13294.679358024723</v>
      </c>
      <c r="AG60" s="335">
        <v>13294.679358024723</v>
      </c>
      <c r="AH60" s="336"/>
      <c r="AI60" s="337"/>
      <c r="AJ60" s="337"/>
      <c r="AK60" s="337"/>
      <c r="AL60" s="338"/>
      <c r="AM60" s="324">
        <f t="shared" si="13"/>
        <v>0</v>
      </c>
      <c r="AN60" s="325">
        <f t="shared" si="14"/>
        <v>0</v>
      </c>
      <c r="AO60" s="325">
        <f t="shared" si="15"/>
        <v>0</v>
      </c>
      <c r="AP60" s="325">
        <f t="shared" si="16"/>
        <v>0</v>
      </c>
      <c r="AQ60" s="325">
        <f t="shared" si="17"/>
        <v>0</v>
      </c>
      <c r="AR60" s="325">
        <f t="shared" si="18"/>
        <v>0</v>
      </c>
      <c r="AS60" s="325">
        <f t="shared" si="19"/>
        <v>0</v>
      </c>
      <c r="AT60" s="325">
        <f t="shared" si="20"/>
        <v>0</v>
      </c>
      <c r="AU60" s="325">
        <f t="shared" si="21"/>
        <v>0</v>
      </c>
      <c r="AV60" s="326">
        <f t="shared" si="22"/>
        <v>0</v>
      </c>
      <c r="AX60" s="336"/>
      <c r="AY60" s="337"/>
      <c r="AZ60" s="337"/>
      <c r="BA60" s="337"/>
      <c r="BB60" s="338"/>
      <c r="BC60" s="324">
        <f t="shared" si="23"/>
        <v>0</v>
      </c>
      <c r="BD60" s="325"/>
      <c r="BE60" s="325"/>
      <c r="BF60" s="325"/>
      <c r="BG60" s="325"/>
      <c r="BH60" s="325"/>
      <c r="BI60" s="325"/>
      <c r="BJ60" s="325"/>
      <c r="BK60" s="325"/>
      <c r="BL60" s="326"/>
    </row>
    <row r="61" spans="2:64" ht="22.5">
      <c r="B61" s="366" t="s">
        <v>140</v>
      </c>
      <c r="C61" s="367" t="s">
        <v>140</v>
      </c>
      <c r="D61" s="368" t="s">
        <v>140</v>
      </c>
      <c r="E61" s="327" t="s">
        <v>601</v>
      </c>
      <c r="F61" s="328" t="s">
        <v>141</v>
      </c>
      <c r="G61" s="328" t="s">
        <v>141</v>
      </c>
      <c r="H61" s="328" t="s">
        <v>141</v>
      </c>
      <c r="I61" s="328" t="s">
        <v>141</v>
      </c>
      <c r="J61" s="328" t="s">
        <v>141</v>
      </c>
      <c r="K61" s="328" t="s">
        <v>141</v>
      </c>
      <c r="L61" s="328" t="s">
        <v>141</v>
      </c>
      <c r="M61" s="328" t="s">
        <v>141</v>
      </c>
      <c r="N61" s="328" t="s">
        <v>141</v>
      </c>
      <c r="O61" s="328" t="s">
        <v>141</v>
      </c>
      <c r="P61" s="328" t="s">
        <v>141</v>
      </c>
      <c r="Q61" s="328" t="s">
        <v>141</v>
      </c>
      <c r="R61" s="328" t="s">
        <v>141</v>
      </c>
      <c r="S61" s="328" t="s">
        <v>141</v>
      </c>
      <c r="T61" s="328" t="s">
        <v>141</v>
      </c>
      <c r="U61" s="328" t="s">
        <v>141</v>
      </c>
      <c r="V61" s="328" t="s">
        <v>141</v>
      </c>
      <c r="W61" s="328" t="s">
        <v>141</v>
      </c>
      <c r="X61" s="328" t="s">
        <v>141</v>
      </c>
      <c r="Y61" s="329" t="s">
        <v>141</v>
      </c>
      <c r="Z61" s="330" t="s">
        <v>45</v>
      </c>
      <c r="AA61" s="331" t="s">
        <v>45</v>
      </c>
      <c r="AB61" s="331" t="s">
        <v>45</v>
      </c>
      <c r="AC61" s="332" t="s">
        <v>45</v>
      </c>
      <c r="AD61" s="333">
        <v>6181.418433791749</v>
      </c>
      <c r="AE61" s="334">
        <v>6181.418433791749</v>
      </c>
      <c r="AF61" s="334">
        <v>6181.418433791749</v>
      </c>
      <c r="AG61" s="335">
        <v>6181.418433791749</v>
      </c>
      <c r="AH61" s="336"/>
      <c r="AI61" s="337"/>
      <c r="AJ61" s="337"/>
      <c r="AK61" s="337"/>
      <c r="AL61" s="338"/>
      <c r="AM61" s="324">
        <f t="shared" si="13"/>
        <v>0</v>
      </c>
      <c r="AN61" s="325">
        <f t="shared" si="14"/>
        <v>0</v>
      </c>
      <c r="AO61" s="325">
        <f t="shared" si="15"/>
        <v>0</v>
      </c>
      <c r="AP61" s="325">
        <f t="shared" si="16"/>
        <v>0</v>
      </c>
      <c r="AQ61" s="325">
        <f t="shared" si="17"/>
        <v>0</v>
      </c>
      <c r="AR61" s="325">
        <f t="shared" si="18"/>
        <v>0</v>
      </c>
      <c r="AS61" s="325">
        <f t="shared" si="19"/>
        <v>0</v>
      </c>
      <c r="AT61" s="325">
        <f t="shared" si="20"/>
        <v>0</v>
      </c>
      <c r="AU61" s="325">
        <f t="shared" si="21"/>
        <v>0</v>
      </c>
      <c r="AV61" s="326">
        <f t="shared" si="22"/>
        <v>0</v>
      </c>
      <c r="AX61" s="336"/>
      <c r="AY61" s="337"/>
      <c r="AZ61" s="337"/>
      <c r="BA61" s="337"/>
      <c r="BB61" s="338"/>
      <c r="BC61" s="324">
        <f t="shared" si="23"/>
        <v>0</v>
      </c>
      <c r="BD61" s="325"/>
      <c r="BE61" s="325"/>
      <c r="BF61" s="325"/>
      <c r="BG61" s="325"/>
      <c r="BH61" s="325"/>
      <c r="BI61" s="325"/>
      <c r="BJ61" s="325"/>
      <c r="BK61" s="325"/>
      <c r="BL61" s="326"/>
    </row>
    <row r="62" spans="2:64" ht="22.5">
      <c r="B62" s="366" t="s">
        <v>142</v>
      </c>
      <c r="C62" s="367" t="s">
        <v>142</v>
      </c>
      <c r="D62" s="368" t="s">
        <v>142</v>
      </c>
      <c r="E62" s="327" t="s">
        <v>143</v>
      </c>
      <c r="F62" s="328" t="s">
        <v>143</v>
      </c>
      <c r="G62" s="328" t="s">
        <v>143</v>
      </c>
      <c r="H62" s="328" t="s">
        <v>143</v>
      </c>
      <c r="I62" s="328" t="s">
        <v>143</v>
      </c>
      <c r="J62" s="328" t="s">
        <v>143</v>
      </c>
      <c r="K62" s="328" t="s">
        <v>143</v>
      </c>
      <c r="L62" s="328" t="s">
        <v>143</v>
      </c>
      <c r="M62" s="328" t="s">
        <v>143</v>
      </c>
      <c r="N62" s="328" t="s">
        <v>143</v>
      </c>
      <c r="O62" s="328" t="s">
        <v>143</v>
      </c>
      <c r="P62" s="328" t="s">
        <v>143</v>
      </c>
      <c r="Q62" s="328" t="s">
        <v>143</v>
      </c>
      <c r="R62" s="328" t="s">
        <v>143</v>
      </c>
      <c r="S62" s="328" t="s">
        <v>143</v>
      </c>
      <c r="T62" s="328" t="s">
        <v>143</v>
      </c>
      <c r="U62" s="328" t="s">
        <v>143</v>
      </c>
      <c r="V62" s="328" t="s">
        <v>143</v>
      </c>
      <c r="W62" s="328" t="s">
        <v>143</v>
      </c>
      <c r="X62" s="328" t="s">
        <v>143</v>
      </c>
      <c r="Y62" s="329" t="s">
        <v>143</v>
      </c>
      <c r="Z62" s="330" t="s">
        <v>45</v>
      </c>
      <c r="AA62" s="331" t="s">
        <v>45</v>
      </c>
      <c r="AB62" s="331" t="s">
        <v>45</v>
      </c>
      <c r="AC62" s="332" t="s">
        <v>45</v>
      </c>
      <c r="AD62" s="333">
        <v>3344.2787702777296</v>
      </c>
      <c r="AE62" s="334">
        <v>3344.2787702777296</v>
      </c>
      <c r="AF62" s="334">
        <v>3344.2787702777296</v>
      </c>
      <c r="AG62" s="335">
        <v>3344.2787702777296</v>
      </c>
      <c r="AH62" s="336"/>
      <c r="AI62" s="337"/>
      <c r="AJ62" s="337"/>
      <c r="AK62" s="337"/>
      <c r="AL62" s="338"/>
      <c r="AM62" s="324">
        <f t="shared" si="13"/>
        <v>0</v>
      </c>
      <c r="AN62" s="325">
        <f t="shared" si="14"/>
        <v>0</v>
      </c>
      <c r="AO62" s="325">
        <f t="shared" si="15"/>
        <v>0</v>
      </c>
      <c r="AP62" s="325">
        <f t="shared" si="16"/>
        <v>0</v>
      </c>
      <c r="AQ62" s="325">
        <f t="shared" si="17"/>
        <v>0</v>
      </c>
      <c r="AR62" s="325">
        <f t="shared" si="18"/>
        <v>0</v>
      </c>
      <c r="AS62" s="325">
        <f t="shared" si="19"/>
        <v>0</v>
      </c>
      <c r="AT62" s="325">
        <f t="shared" si="20"/>
        <v>0</v>
      </c>
      <c r="AU62" s="325">
        <f t="shared" si="21"/>
        <v>0</v>
      </c>
      <c r="AV62" s="326">
        <f t="shared" si="22"/>
        <v>0</v>
      </c>
      <c r="AX62" s="336"/>
      <c r="AY62" s="337"/>
      <c r="AZ62" s="337"/>
      <c r="BA62" s="337"/>
      <c r="BB62" s="338"/>
      <c r="BC62" s="324">
        <f t="shared" si="23"/>
        <v>0</v>
      </c>
      <c r="BD62" s="325"/>
      <c r="BE62" s="325"/>
      <c r="BF62" s="325"/>
      <c r="BG62" s="325"/>
      <c r="BH62" s="325"/>
      <c r="BI62" s="325"/>
      <c r="BJ62" s="325"/>
      <c r="BK62" s="325"/>
      <c r="BL62" s="326"/>
    </row>
    <row r="63" spans="2:64" ht="22.5">
      <c r="B63" s="366" t="s">
        <v>144</v>
      </c>
      <c r="C63" s="367" t="s">
        <v>144</v>
      </c>
      <c r="D63" s="368" t="s">
        <v>144</v>
      </c>
      <c r="E63" s="327" t="s">
        <v>145</v>
      </c>
      <c r="F63" s="328" t="s">
        <v>145</v>
      </c>
      <c r="G63" s="328" t="s">
        <v>145</v>
      </c>
      <c r="H63" s="328" t="s">
        <v>145</v>
      </c>
      <c r="I63" s="328" t="s">
        <v>145</v>
      </c>
      <c r="J63" s="328" t="s">
        <v>145</v>
      </c>
      <c r="K63" s="328" t="s">
        <v>145</v>
      </c>
      <c r="L63" s="328" t="s">
        <v>145</v>
      </c>
      <c r="M63" s="328" t="s">
        <v>145</v>
      </c>
      <c r="N63" s="328" t="s">
        <v>145</v>
      </c>
      <c r="O63" s="328" t="s">
        <v>145</v>
      </c>
      <c r="P63" s="328" t="s">
        <v>145</v>
      </c>
      <c r="Q63" s="328" t="s">
        <v>145</v>
      </c>
      <c r="R63" s="328" t="s">
        <v>145</v>
      </c>
      <c r="S63" s="328" t="s">
        <v>145</v>
      </c>
      <c r="T63" s="328" t="s">
        <v>145</v>
      </c>
      <c r="U63" s="328" t="s">
        <v>145</v>
      </c>
      <c r="V63" s="328" t="s">
        <v>145</v>
      </c>
      <c r="W63" s="328" t="s">
        <v>145</v>
      </c>
      <c r="X63" s="328" t="s">
        <v>145</v>
      </c>
      <c r="Y63" s="329" t="s">
        <v>145</v>
      </c>
      <c r="Z63" s="330" t="s">
        <v>45</v>
      </c>
      <c r="AA63" s="331" t="s">
        <v>45</v>
      </c>
      <c r="AB63" s="331" t="s">
        <v>45</v>
      </c>
      <c r="AC63" s="332" t="s">
        <v>45</v>
      </c>
      <c r="AD63" s="333">
        <v>10500</v>
      </c>
      <c r="AE63" s="334">
        <v>10500</v>
      </c>
      <c r="AF63" s="334">
        <v>10500</v>
      </c>
      <c r="AG63" s="335">
        <v>10500</v>
      </c>
      <c r="AH63" s="336"/>
      <c r="AI63" s="337"/>
      <c r="AJ63" s="337"/>
      <c r="AK63" s="337"/>
      <c r="AL63" s="338"/>
      <c r="AM63" s="324">
        <f t="shared" si="13"/>
        <v>0</v>
      </c>
      <c r="AN63" s="325">
        <f t="shared" si="14"/>
        <v>0</v>
      </c>
      <c r="AO63" s="325">
        <f t="shared" si="15"/>
        <v>0</v>
      </c>
      <c r="AP63" s="325">
        <f t="shared" si="16"/>
        <v>0</v>
      </c>
      <c r="AQ63" s="325">
        <f t="shared" si="17"/>
        <v>0</v>
      </c>
      <c r="AR63" s="325">
        <f t="shared" si="18"/>
        <v>0</v>
      </c>
      <c r="AS63" s="325">
        <f t="shared" si="19"/>
        <v>0</v>
      </c>
      <c r="AT63" s="325">
        <f t="shared" si="20"/>
        <v>0</v>
      </c>
      <c r="AU63" s="325">
        <f t="shared" si="21"/>
        <v>0</v>
      </c>
      <c r="AV63" s="326">
        <f t="shared" si="22"/>
        <v>0</v>
      </c>
      <c r="AX63" s="336"/>
      <c r="AY63" s="337"/>
      <c r="AZ63" s="337"/>
      <c r="BA63" s="337"/>
      <c r="BB63" s="338"/>
      <c r="BC63" s="324">
        <f t="shared" si="23"/>
        <v>0</v>
      </c>
      <c r="BD63" s="325"/>
      <c r="BE63" s="325"/>
      <c r="BF63" s="325"/>
      <c r="BG63" s="325"/>
      <c r="BH63" s="325"/>
      <c r="BI63" s="325"/>
      <c r="BJ63" s="325"/>
      <c r="BK63" s="325"/>
      <c r="BL63" s="326"/>
    </row>
    <row r="64" spans="2:64" ht="22.5">
      <c r="B64" s="366" t="s">
        <v>146</v>
      </c>
      <c r="C64" s="367" t="s">
        <v>146</v>
      </c>
      <c r="D64" s="368" t="s">
        <v>146</v>
      </c>
      <c r="E64" s="327" t="s">
        <v>147</v>
      </c>
      <c r="F64" s="328" t="s">
        <v>147</v>
      </c>
      <c r="G64" s="328" t="s">
        <v>147</v>
      </c>
      <c r="H64" s="328" t="s">
        <v>147</v>
      </c>
      <c r="I64" s="328" t="s">
        <v>147</v>
      </c>
      <c r="J64" s="328" t="s">
        <v>147</v>
      </c>
      <c r="K64" s="328" t="s">
        <v>147</v>
      </c>
      <c r="L64" s="328" t="s">
        <v>147</v>
      </c>
      <c r="M64" s="328" t="s">
        <v>147</v>
      </c>
      <c r="N64" s="328" t="s">
        <v>147</v>
      </c>
      <c r="O64" s="328" t="s">
        <v>147</v>
      </c>
      <c r="P64" s="328" t="s">
        <v>147</v>
      </c>
      <c r="Q64" s="328" t="s">
        <v>147</v>
      </c>
      <c r="R64" s="328" t="s">
        <v>147</v>
      </c>
      <c r="S64" s="328" t="s">
        <v>147</v>
      </c>
      <c r="T64" s="328" t="s">
        <v>147</v>
      </c>
      <c r="U64" s="328" t="s">
        <v>147</v>
      </c>
      <c r="V64" s="328" t="s">
        <v>147</v>
      </c>
      <c r="W64" s="328" t="s">
        <v>147</v>
      </c>
      <c r="X64" s="328" t="s">
        <v>147</v>
      </c>
      <c r="Y64" s="329" t="s">
        <v>147</v>
      </c>
      <c r="Z64" s="330" t="s">
        <v>45</v>
      </c>
      <c r="AA64" s="331" t="s">
        <v>45</v>
      </c>
      <c r="AB64" s="331" t="s">
        <v>45</v>
      </c>
      <c r="AC64" s="332" t="s">
        <v>45</v>
      </c>
      <c r="AD64" s="333">
        <v>40461.017909416456</v>
      </c>
      <c r="AE64" s="334">
        <v>40461.017909416456</v>
      </c>
      <c r="AF64" s="334">
        <v>40461.017909416456</v>
      </c>
      <c r="AG64" s="335">
        <v>40461.017909416456</v>
      </c>
      <c r="AH64" s="336"/>
      <c r="AI64" s="337"/>
      <c r="AJ64" s="337"/>
      <c r="AK64" s="337"/>
      <c r="AL64" s="338"/>
      <c r="AM64" s="324">
        <f t="shared" si="13"/>
        <v>0</v>
      </c>
      <c r="AN64" s="325">
        <f t="shared" si="14"/>
        <v>0</v>
      </c>
      <c r="AO64" s="325">
        <f t="shared" si="15"/>
        <v>0</v>
      </c>
      <c r="AP64" s="325">
        <f t="shared" si="16"/>
        <v>0</v>
      </c>
      <c r="AQ64" s="325">
        <f t="shared" si="17"/>
        <v>0</v>
      </c>
      <c r="AR64" s="325">
        <f t="shared" si="18"/>
        <v>0</v>
      </c>
      <c r="AS64" s="325">
        <f t="shared" si="19"/>
        <v>0</v>
      </c>
      <c r="AT64" s="325">
        <f t="shared" si="20"/>
        <v>0</v>
      </c>
      <c r="AU64" s="325">
        <f t="shared" si="21"/>
        <v>0</v>
      </c>
      <c r="AV64" s="326">
        <f t="shared" si="22"/>
        <v>0</v>
      </c>
      <c r="AX64" s="336"/>
      <c r="AY64" s="337"/>
      <c r="AZ64" s="337"/>
      <c r="BA64" s="337"/>
      <c r="BB64" s="338"/>
      <c r="BC64" s="324">
        <f t="shared" si="23"/>
        <v>0</v>
      </c>
      <c r="BD64" s="325"/>
      <c r="BE64" s="325"/>
      <c r="BF64" s="325"/>
      <c r="BG64" s="325"/>
      <c r="BH64" s="325"/>
      <c r="BI64" s="325"/>
      <c r="BJ64" s="325"/>
      <c r="BK64" s="325"/>
      <c r="BL64" s="326"/>
    </row>
    <row r="65" spans="2:64" ht="22.5">
      <c r="B65" s="366" t="s">
        <v>148</v>
      </c>
      <c r="C65" s="367" t="s">
        <v>148</v>
      </c>
      <c r="D65" s="368" t="s">
        <v>148</v>
      </c>
      <c r="E65" s="327" t="s">
        <v>149</v>
      </c>
      <c r="F65" s="328" t="s">
        <v>149</v>
      </c>
      <c r="G65" s="328" t="s">
        <v>149</v>
      </c>
      <c r="H65" s="328" t="s">
        <v>149</v>
      </c>
      <c r="I65" s="328" t="s">
        <v>149</v>
      </c>
      <c r="J65" s="328" t="s">
        <v>149</v>
      </c>
      <c r="K65" s="328" t="s">
        <v>149</v>
      </c>
      <c r="L65" s="328" t="s">
        <v>149</v>
      </c>
      <c r="M65" s="328" t="s">
        <v>149</v>
      </c>
      <c r="N65" s="328" t="s">
        <v>149</v>
      </c>
      <c r="O65" s="328" t="s">
        <v>149</v>
      </c>
      <c r="P65" s="328" t="s">
        <v>149</v>
      </c>
      <c r="Q65" s="328" t="s">
        <v>149</v>
      </c>
      <c r="R65" s="328" t="s">
        <v>149</v>
      </c>
      <c r="S65" s="328" t="s">
        <v>149</v>
      </c>
      <c r="T65" s="328" t="s">
        <v>149</v>
      </c>
      <c r="U65" s="328" t="s">
        <v>149</v>
      </c>
      <c r="V65" s="328" t="s">
        <v>149</v>
      </c>
      <c r="W65" s="328" t="s">
        <v>149</v>
      </c>
      <c r="X65" s="328" t="s">
        <v>149</v>
      </c>
      <c r="Y65" s="329" t="s">
        <v>149</v>
      </c>
      <c r="Z65" s="330" t="s">
        <v>45</v>
      </c>
      <c r="AA65" s="331" t="s">
        <v>45</v>
      </c>
      <c r="AB65" s="331" t="s">
        <v>45</v>
      </c>
      <c r="AC65" s="332" t="s">
        <v>45</v>
      </c>
      <c r="AD65" s="333">
        <v>1523.75</v>
      </c>
      <c r="AE65" s="334">
        <v>1523.75</v>
      </c>
      <c r="AF65" s="334">
        <v>1523.75</v>
      </c>
      <c r="AG65" s="335">
        <v>1523.75</v>
      </c>
      <c r="AH65" s="336"/>
      <c r="AI65" s="337"/>
      <c r="AJ65" s="337"/>
      <c r="AK65" s="337"/>
      <c r="AL65" s="338"/>
      <c r="AM65" s="324">
        <f t="shared" si="13"/>
        <v>0</v>
      </c>
      <c r="AN65" s="325">
        <f t="shared" si="14"/>
        <v>0</v>
      </c>
      <c r="AO65" s="325">
        <f t="shared" si="15"/>
        <v>0</v>
      </c>
      <c r="AP65" s="325">
        <f t="shared" si="16"/>
        <v>0</v>
      </c>
      <c r="AQ65" s="325">
        <f t="shared" si="17"/>
        <v>0</v>
      </c>
      <c r="AR65" s="325">
        <f t="shared" si="18"/>
        <v>0</v>
      </c>
      <c r="AS65" s="325">
        <f t="shared" si="19"/>
        <v>0</v>
      </c>
      <c r="AT65" s="325">
        <f t="shared" si="20"/>
        <v>0</v>
      </c>
      <c r="AU65" s="325">
        <f t="shared" si="21"/>
        <v>0</v>
      </c>
      <c r="AV65" s="326">
        <f t="shared" si="22"/>
        <v>0</v>
      </c>
      <c r="AX65" s="336"/>
      <c r="AY65" s="337"/>
      <c r="AZ65" s="337"/>
      <c r="BA65" s="337"/>
      <c r="BB65" s="338"/>
      <c r="BC65" s="324">
        <f t="shared" si="23"/>
        <v>0</v>
      </c>
      <c r="BD65" s="325"/>
      <c r="BE65" s="325"/>
      <c r="BF65" s="325"/>
      <c r="BG65" s="325"/>
      <c r="BH65" s="325"/>
      <c r="BI65" s="325"/>
      <c r="BJ65" s="325"/>
      <c r="BK65" s="325"/>
      <c r="BL65" s="326"/>
    </row>
    <row r="66" spans="2:64" ht="22.5">
      <c r="B66" s="366" t="s">
        <v>150</v>
      </c>
      <c r="C66" s="367" t="s">
        <v>150</v>
      </c>
      <c r="D66" s="368" t="s">
        <v>150</v>
      </c>
      <c r="E66" s="327" t="s">
        <v>151</v>
      </c>
      <c r="F66" s="328" t="s">
        <v>151</v>
      </c>
      <c r="G66" s="328" t="s">
        <v>151</v>
      </c>
      <c r="H66" s="328" t="s">
        <v>151</v>
      </c>
      <c r="I66" s="328" t="s">
        <v>151</v>
      </c>
      <c r="J66" s="328" t="s">
        <v>151</v>
      </c>
      <c r="K66" s="328" t="s">
        <v>151</v>
      </c>
      <c r="L66" s="328" t="s">
        <v>151</v>
      </c>
      <c r="M66" s="328" t="s">
        <v>151</v>
      </c>
      <c r="N66" s="328" t="s">
        <v>151</v>
      </c>
      <c r="O66" s="328" t="s">
        <v>151</v>
      </c>
      <c r="P66" s="328" t="s">
        <v>151</v>
      </c>
      <c r="Q66" s="328" t="s">
        <v>151</v>
      </c>
      <c r="R66" s="328" t="s">
        <v>151</v>
      </c>
      <c r="S66" s="328" t="s">
        <v>151</v>
      </c>
      <c r="T66" s="328" t="s">
        <v>151</v>
      </c>
      <c r="U66" s="328" t="s">
        <v>151</v>
      </c>
      <c r="V66" s="328" t="s">
        <v>151</v>
      </c>
      <c r="W66" s="328" t="s">
        <v>151</v>
      </c>
      <c r="X66" s="328" t="s">
        <v>151</v>
      </c>
      <c r="Y66" s="329" t="s">
        <v>151</v>
      </c>
      <c r="Z66" s="330" t="s">
        <v>45</v>
      </c>
      <c r="AA66" s="331" t="s">
        <v>45</v>
      </c>
      <c r="AB66" s="331" t="s">
        <v>45</v>
      </c>
      <c r="AC66" s="332" t="s">
        <v>45</v>
      </c>
      <c r="AD66" s="333">
        <v>23200</v>
      </c>
      <c r="AE66" s="334">
        <v>23200</v>
      </c>
      <c r="AF66" s="334">
        <v>23200</v>
      </c>
      <c r="AG66" s="335">
        <v>23200</v>
      </c>
      <c r="AH66" s="336"/>
      <c r="AI66" s="337"/>
      <c r="AJ66" s="337"/>
      <c r="AK66" s="337"/>
      <c r="AL66" s="338"/>
      <c r="AM66" s="324">
        <f t="shared" si="13"/>
        <v>0</v>
      </c>
      <c r="AN66" s="325">
        <f t="shared" si="14"/>
        <v>0</v>
      </c>
      <c r="AO66" s="325">
        <f t="shared" si="15"/>
        <v>0</v>
      </c>
      <c r="AP66" s="325">
        <f t="shared" si="16"/>
        <v>0</v>
      </c>
      <c r="AQ66" s="325">
        <f t="shared" si="17"/>
        <v>0</v>
      </c>
      <c r="AR66" s="325">
        <f t="shared" si="18"/>
        <v>0</v>
      </c>
      <c r="AS66" s="325">
        <f t="shared" si="19"/>
        <v>0</v>
      </c>
      <c r="AT66" s="325">
        <f t="shared" si="20"/>
        <v>0</v>
      </c>
      <c r="AU66" s="325">
        <f t="shared" si="21"/>
        <v>0</v>
      </c>
      <c r="AV66" s="326">
        <f t="shared" si="22"/>
        <v>0</v>
      </c>
      <c r="AX66" s="336"/>
      <c r="AY66" s="337"/>
      <c r="AZ66" s="337"/>
      <c r="BA66" s="337"/>
      <c r="BB66" s="338"/>
      <c r="BC66" s="324">
        <f t="shared" si="23"/>
        <v>0</v>
      </c>
      <c r="BD66" s="325"/>
      <c r="BE66" s="325"/>
      <c r="BF66" s="325"/>
      <c r="BG66" s="325"/>
      <c r="BH66" s="325"/>
      <c r="BI66" s="325"/>
      <c r="BJ66" s="325"/>
      <c r="BK66" s="325"/>
      <c r="BL66" s="326"/>
    </row>
    <row r="67" spans="2:64" ht="22.5">
      <c r="B67" s="366" t="s">
        <v>152</v>
      </c>
      <c r="C67" s="367" t="s">
        <v>152</v>
      </c>
      <c r="D67" s="368" t="s">
        <v>152</v>
      </c>
      <c r="E67" s="327" t="s">
        <v>153</v>
      </c>
      <c r="F67" s="328" t="s">
        <v>153</v>
      </c>
      <c r="G67" s="328" t="s">
        <v>153</v>
      </c>
      <c r="H67" s="328" t="s">
        <v>153</v>
      </c>
      <c r="I67" s="328" t="s">
        <v>153</v>
      </c>
      <c r="J67" s="328" t="s">
        <v>153</v>
      </c>
      <c r="K67" s="328" t="s">
        <v>153</v>
      </c>
      <c r="L67" s="328" t="s">
        <v>153</v>
      </c>
      <c r="M67" s="328" t="s">
        <v>153</v>
      </c>
      <c r="N67" s="328" t="s">
        <v>153</v>
      </c>
      <c r="O67" s="328" t="s">
        <v>153</v>
      </c>
      <c r="P67" s="328" t="s">
        <v>153</v>
      </c>
      <c r="Q67" s="328" t="s">
        <v>153</v>
      </c>
      <c r="R67" s="328" t="s">
        <v>153</v>
      </c>
      <c r="S67" s="328" t="s">
        <v>153</v>
      </c>
      <c r="T67" s="328" t="s">
        <v>153</v>
      </c>
      <c r="U67" s="328" t="s">
        <v>153</v>
      </c>
      <c r="V67" s="328" t="s">
        <v>153</v>
      </c>
      <c r="W67" s="328" t="s">
        <v>153</v>
      </c>
      <c r="X67" s="328" t="s">
        <v>153</v>
      </c>
      <c r="Y67" s="329" t="s">
        <v>153</v>
      </c>
      <c r="Z67" s="330" t="s">
        <v>154</v>
      </c>
      <c r="AA67" s="331" t="s">
        <v>154</v>
      </c>
      <c r="AB67" s="331" t="s">
        <v>154</v>
      </c>
      <c r="AC67" s="332" t="s">
        <v>154</v>
      </c>
      <c r="AD67" s="333">
        <v>4808</v>
      </c>
      <c r="AE67" s="334">
        <v>4808</v>
      </c>
      <c r="AF67" s="334">
        <v>4808</v>
      </c>
      <c r="AG67" s="335">
        <v>4808</v>
      </c>
      <c r="AH67" s="336"/>
      <c r="AI67" s="337"/>
      <c r="AJ67" s="337"/>
      <c r="AK67" s="337"/>
      <c r="AL67" s="338"/>
      <c r="AM67" s="324">
        <f t="shared" si="13"/>
        <v>0</v>
      </c>
      <c r="AN67" s="325">
        <f t="shared" si="14"/>
        <v>0</v>
      </c>
      <c r="AO67" s="325">
        <f t="shared" si="15"/>
        <v>0</v>
      </c>
      <c r="AP67" s="325">
        <f t="shared" si="16"/>
        <v>0</v>
      </c>
      <c r="AQ67" s="325">
        <f t="shared" si="17"/>
        <v>0</v>
      </c>
      <c r="AR67" s="325">
        <f t="shared" si="18"/>
        <v>0</v>
      </c>
      <c r="AS67" s="325">
        <f t="shared" si="19"/>
        <v>0</v>
      </c>
      <c r="AT67" s="325">
        <f t="shared" si="20"/>
        <v>0</v>
      </c>
      <c r="AU67" s="325">
        <f t="shared" si="21"/>
        <v>0</v>
      </c>
      <c r="AV67" s="326">
        <f t="shared" si="22"/>
        <v>0</v>
      </c>
      <c r="AX67" s="336"/>
      <c r="AY67" s="337"/>
      <c r="AZ67" s="337"/>
      <c r="BA67" s="337"/>
      <c r="BB67" s="338"/>
      <c r="BC67" s="324">
        <f t="shared" si="23"/>
        <v>0</v>
      </c>
      <c r="BD67" s="325"/>
      <c r="BE67" s="325"/>
      <c r="BF67" s="325"/>
      <c r="BG67" s="325"/>
      <c r="BH67" s="325"/>
      <c r="BI67" s="325"/>
      <c r="BJ67" s="325"/>
      <c r="BK67" s="325"/>
      <c r="BL67" s="326"/>
    </row>
    <row r="68" spans="2:64" ht="22.5">
      <c r="B68" s="366" t="s">
        <v>282</v>
      </c>
      <c r="C68" s="367"/>
      <c r="D68" s="368"/>
      <c r="E68" s="397" t="s">
        <v>296</v>
      </c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9"/>
      <c r="Z68" s="394"/>
      <c r="AA68" s="394"/>
      <c r="AB68" s="394"/>
      <c r="AC68" s="394"/>
      <c r="AD68" s="395"/>
      <c r="AE68" s="395"/>
      <c r="AF68" s="395"/>
      <c r="AG68" s="395"/>
      <c r="AH68" s="336"/>
      <c r="AI68" s="337"/>
      <c r="AJ68" s="337"/>
      <c r="AK68" s="337"/>
      <c r="AL68" s="338"/>
      <c r="AM68" s="324">
        <f t="shared" si="13"/>
        <v>0</v>
      </c>
      <c r="AN68" s="325">
        <f t="shared" si="14"/>
        <v>0</v>
      </c>
      <c r="AO68" s="325">
        <f t="shared" si="15"/>
        <v>0</v>
      </c>
      <c r="AP68" s="325">
        <f t="shared" si="16"/>
        <v>0</v>
      </c>
      <c r="AQ68" s="325">
        <f t="shared" si="17"/>
        <v>0</v>
      </c>
      <c r="AR68" s="325">
        <f t="shared" si="18"/>
        <v>0</v>
      </c>
      <c r="AS68" s="325">
        <f t="shared" si="19"/>
        <v>0</v>
      </c>
      <c r="AT68" s="325">
        <f t="shared" si="20"/>
        <v>0</v>
      </c>
      <c r="AU68" s="325">
        <f t="shared" si="21"/>
        <v>0</v>
      </c>
      <c r="AV68" s="326">
        <f t="shared" si="22"/>
        <v>0</v>
      </c>
      <c r="AX68" s="336"/>
      <c r="AY68" s="337"/>
      <c r="AZ68" s="337"/>
      <c r="BA68" s="337"/>
      <c r="BB68" s="338"/>
      <c r="BC68" s="324">
        <f t="shared" si="23"/>
        <v>0</v>
      </c>
      <c r="BD68" s="325"/>
      <c r="BE68" s="325"/>
      <c r="BF68" s="325"/>
      <c r="BG68" s="325"/>
      <c r="BH68" s="325"/>
      <c r="BI68" s="325"/>
      <c r="BJ68" s="325"/>
      <c r="BK68" s="325"/>
      <c r="BL68" s="326"/>
    </row>
    <row r="69" spans="2:64" ht="22.5">
      <c r="B69" s="366" t="s">
        <v>283</v>
      </c>
      <c r="C69" s="367"/>
      <c r="D69" s="368"/>
      <c r="E69" s="397" t="s">
        <v>296</v>
      </c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9"/>
      <c r="Z69" s="394"/>
      <c r="AA69" s="394"/>
      <c r="AB69" s="394"/>
      <c r="AC69" s="394"/>
      <c r="AD69" s="395"/>
      <c r="AE69" s="395"/>
      <c r="AF69" s="395"/>
      <c r="AG69" s="395"/>
      <c r="AH69" s="336"/>
      <c r="AI69" s="337"/>
      <c r="AJ69" s="337"/>
      <c r="AK69" s="337"/>
      <c r="AL69" s="338"/>
      <c r="AM69" s="324">
        <f t="shared" si="13"/>
        <v>0</v>
      </c>
      <c r="AN69" s="325">
        <f t="shared" si="14"/>
        <v>0</v>
      </c>
      <c r="AO69" s="325">
        <f t="shared" si="15"/>
        <v>0</v>
      </c>
      <c r="AP69" s="325">
        <f t="shared" si="16"/>
        <v>0</v>
      </c>
      <c r="AQ69" s="325">
        <f t="shared" si="17"/>
        <v>0</v>
      </c>
      <c r="AR69" s="325">
        <f t="shared" si="18"/>
        <v>0</v>
      </c>
      <c r="AS69" s="325">
        <f t="shared" si="19"/>
        <v>0</v>
      </c>
      <c r="AT69" s="325">
        <f t="shared" si="20"/>
        <v>0</v>
      </c>
      <c r="AU69" s="325">
        <f t="shared" si="21"/>
        <v>0</v>
      </c>
      <c r="AV69" s="326">
        <f t="shared" si="22"/>
        <v>0</v>
      </c>
      <c r="AX69" s="336"/>
      <c r="AY69" s="337"/>
      <c r="AZ69" s="337"/>
      <c r="BA69" s="337"/>
      <c r="BB69" s="338"/>
      <c r="BC69" s="324">
        <f t="shared" si="23"/>
        <v>0</v>
      </c>
      <c r="BD69" s="325"/>
      <c r="BE69" s="325"/>
      <c r="BF69" s="325"/>
      <c r="BG69" s="325"/>
      <c r="BH69" s="325"/>
      <c r="BI69" s="325"/>
      <c r="BJ69" s="325"/>
      <c r="BK69" s="325"/>
      <c r="BL69" s="326"/>
    </row>
    <row r="70" spans="2:64" ht="22.5">
      <c r="B70" s="366" t="s">
        <v>284</v>
      </c>
      <c r="C70" s="367"/>
      <c r="D70" s="368"/>
      <c r="E70" s="397" t="s">
        <v>296</v>
      </c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9"/>
      <c r="Z70" s="394"/>
      <c r="AA70" s="394"/>
      <c r="AB70" s="394"/>
      <c r="AC70" s="394"/>
      <c r="AD70" s="395"/>
      <c r="AE70" s="395"/>
      <c r="AF70" s="395"/>
      <c r="AG70" s="395"/>
      <c r="AH70" s="336"/>
      <c r="AI70" s="337"/>
      <c r="AJ70" s="337"/>
      <c r="AK70" s="337"/>
      <c r="AL70" s="338"/>
      <c r="AM70" s="324">
        <f t="shared" si="13"/>
        <v>0</v>
      </c>
      <c r="AN70" s="325">
        <f t="shared" si="14"/>
        <v>0</v>
      </c>
      <c r="AO70" s="325">
        <f t="shared" si="15"/>
        <v>0</v>
      </c>
      <c r="AP70" s="325">
        <f t="shared" si="16"/>
        <v>0</v>
      </c>
      <c r="AQ70" s="325">
        <f t="shared" si="17"/>
        <v>0</v>
      </c>
      <c r="AR70" s="325">
        <f t="shared" si="18"/>
        <v>0</v>
      </c>
      <c r="AS70" s="325">
        <f t="shared" si="19"/>
        <v>0</v>
      </c>
      <c r="AT70" s="325">
        <f t="shared" si="20"/>
        <v>0</v>
      </c>
      <c r="AU70" s="325">
        <f t="shared" si="21"/>
        <v>0</v>
      </c>
      <c r="AV70" s="326">
        <f t="shared" si="22"/>
        <v>0</v>
      </c>
      <c r="AX70" s="336"/>
      <c r="AY70" s="337"/>
      <c r="AZ70" s="337"/>
      <c r="BA70" s="337"/>
      <c r="BB70" s="338"/>
      <c r="BC70" s="324">
        <f t="shared" si="23"/>
        <v>0</v>
      </c>
      <c r="BD70" s="325"/>
      <c r="BE70" s="325"/>
      <c r="BF70" s="325"/>
      <c r="BG70" s="325"/>
      <c r="BH70" s="325"/>
      <c r="BI70" s="325"/>
      <c r="BJ70" s="325"/>
      <c r="BK70" s="325"/>
      <c r="BL70" s="326"/>
    </row>
    <row r="71" spans="2:64" ht="22.5">
      <c r="B71" s="366" t="s">
        <v>155</v>
      </c>
      <c r="C71" s="367" t="s">
        <v>155</v>
      </c>
      <c r="D71" s="368" t="s">
        <v>155</v>
      </c>
      <c r="E71" s="327" t="s">
        <v>156</v>
      </c>
      <c r="F71" s="328" t="s">
        <v>156</v>
      </c>
      <c r="G71" s="328" t="s">
        <v>156</v>
      </c>
      <c r="H71" s="328" t="s">
        <v>156</v>
      </c>
      <c r="I71" s="328" t="s">
        <v>156</v>
      </c>
      <c r="J71" s="328" t="s">
        <v>156</v>
      </c>
      <c r="K71" s="328" t="s">
        <v>156</v>
      </c>
      <c r="L71" s="328" t="s">
        <v>156</v>
      </c>
      <c r="M71" s="328" t="s">
        <v>156</v>
      </c>
      <c r="N71" s="328" t="s">
        <v>156</v>
      </c>
      <c r="O71" s="328" t="s">
        <v>156</v>
      </c>
      <c r="P71" s="328" t="s">
        <v>156</v>
      </c>
      <c r="Q71" s="328" t="s">
        <v>156</v>
      </c>
      <c r="R71" s="328" t="s">
        <v>156</v>
      </c>
      <c r="S71" s="328" t="s">
        <v>156</v>
      </c>
      <c r="T71" s="328" t="s">
        <v>156</v>
      </c>
      <c r="U71" s="328" t="s">
        <v>156</v>
      </c>
      <c r="V71" s="328" t="s">
        <v>156</v>
      </c>
      <c r="W71" s="328" t="s">
        <v>156</v>
      </c>
      <c r="X71" s="328" t="s">
        <v>156</v>
      </c>
      <c r="Y71" s="329" t="s">
        <v>156</v>
      </c>
      <c r="Z71" s="330" t="s">
        <v>157</v>
      </c>
      <c r="AA71" s="331" t="s">
        <v>157</v>
      </c>
      <c r="AB71" s="331" t="s">
        <v>157</v>
      </c>
      <c r="AC71" s="332" t="s">
        <v>157</v>
      </c>
      <c r="AD71" s="333">
        <v>595.2353985692071</v>
      </c>
      <c r="AE71" s="334">
        <v>595.2353985692071</v>
      </c>
      <c r="AF71" s="334">
        <v>595.2353985692071</v>
      </c>
      <c r="AG71" s="335">
        <v>595.2353985692071</v>
      </c>
      <c r="AH71" s="336"/>
      <c r="AI71" s="337"/>
      <c r="AJ71" s="337"/>
      <c r="AK71" s="337"/>
      <c r="AL71" s="338"/>
      <c r="AM71" s="324">
        <f t="shared" si="13"/>
        <v>0</v>
      </c>
      <c r="AN71" s="325">
        <f t="shared" si="14"/>
        <v>0</v>
      </c>
      <c r="AO71" s="325">
        <f t="shared" si="15"/>
        <v>0</v>
      </c>
      <c r="AP71" s="325">
        <f t="shared" si="16"/>
        <v>0</v>
      </c>
      <c r="AQ71" s="325">
        <f t="shared" si="17"/>
        <v>0</v>
      </c>
      <c r="AR71" s="325">
        <f t="shared" si="18"/>
        <v>0</v>
      </c>
      <c r="AS71" s="325">
        <f t="shared" si="19"/>
        <v>0</v>
      </c>
      <c r="AT71" s="325">
        <f t="shared" si="20"/>
        <v>0</v>
      </c>
      <c r="AU71" s="325">
        <f t="shared" si="21"/>
        <v>0</v>
      </c>
      <c r="AV71" s="326">
        <f t="shared" si="22"/>
        <v>0</v>
      </c>
      <c r="AX71" s="336"/>
      <c r="AY71" s="337"/>
      <c r="AZ71" s="337"/>
      <c r="BA71" s="337"/>
      <c r="BB71" s="338"/>
      <c r="BC71" s="324">
        <f t="shared" si="23"/>
        <v>0</v>
      </c>
      <c r="BD71" s="325"/>
      <c r="BE71" s="325"/>
      <c r="BF71" s="325"/>
      <c r="BG71" s="325"/>
      <c r="BH71" s="325"/>
      <c r="BI71" s="325"/>
      <c r="BJ71" s="325"/>
      <c r="BK71" s="325"/>
      <c r="BL71" s="326"/>
    </row>
    <row r="72" spans="2:64" ht="22.5">
      <c r="B72" s="366" t="s">
        <v>158</v>
      </c>
      <c r="C72" s="367" t="s">
        <v>158</v>
      </c>
      <c r="D72" s="368" t="s">
        <v>158</v>
      </c>
      <c r="E72" s="327" t="s">
        <v>159</v>
      </c>
      <c r="F72" s="328" t="s">
        <v>159</v>
      </c>
      <c r="G72" s="328" t="s">
        <v>159</v>
      </c>
      <c r="H72" s="328" t="s">
        <v>159</v>
      </c>
      <c r="I72" s="328" t="s">
        <v>159</v>
      </c>
      <c r="J72" s="328" t="s">
        <v>159</v>
      </c>
      <c r="K72" s="328" t="s">
        <v>159</v>
      </c>
      <c r="L72" s="328" t="s">
        <v>159</v>
      </c>
      <c r="M72" s="328" t="s">
        <v>159</v>
      </c>
      <c r="N72" s="328" t="s">
        <v>159</v>
      </c>
      <c r="O72" s="328" t="s">
        <v>159</v>
      </c>
      <c r="P72" s="328" t="s">
        <v>159</v>
      </c>
      <c r="Q72" s="328" t="s">
        <v>159</v>
      </c>
      <c r="R72" s="328" t="s">
        <v>159</v>
      </c>
      <c r="S72" s="328" t="s">
        <v>159</v>
      </c>
      <c r="T72" s="328" t="s">
        <v>159</v>
      </c>
      <c r="U72" s="328" t="s">
        <v>159</v>
      </c>
      <c r="V72" s="328" t="s">
        <v>159</v>
      </c>
      <c r="W72" s="328" t="s">
        <v>159</v>
      </c>
      <c r="X72" s="328" t="s">
        <v>159</v>
      </c>
      <c r="Y72" s="329" t="s">
        <v>159</v>
      </c>
      <c r="Z72" s="330" t="s">
        <v>157</v>
      </c>
      <c r="AA72" s="331" t="s">
        <v>157</v>
      </c>
      <c r="AB72" s="331" t="s">
        <v>157</v>
      </c>
      <c r="AC72" s="332" t="s">
        <v>157</v>
      </c>
      <c r="AD72" s="333">
        <v>919.9041080662781</v>
      </c>
      <c r="AE72" s="334">
        <v>919.9041080662781</v>
      </c>
      <c r="AF72" s="334">
        <v>919.9041080662781</v>
      </c>
      <c r="AG72" s="335">
        <v>919.9041080662781</v>
      </c>
      <c r="AH72" s="336"/>
      <c r="AI72" s="337"/>
      <c r="AJ72" s="337"/>
      <c r="AK72" s="337"/>
      <c r="AL72" s="338"/>
      <c r="AM72" s="324">
        <f t="shared" si="13"/>
        <v>0</v>
      </c>
      <c r="AN72" s="325">
        <f t="shared" si="14"/>
        <v>0</v>
      </c>
      <c r="AO72" s="325">
        <f t="shared" si="15"/>
        <v>0</v>
      </c>
      <c r="AP72" s="325">
        <f t="shared" si="16"/>
        <v>0</v>
      </c>
      <c r="AQ72" s="325">
        <f t="shared" si="17"/>
        <v>0</v>
      </c>
      <c r="AR72" s="325">
        <f t="shared" si="18"/>
        <v>0</v>
      </c>
      <c r="AS72" s="325">
        <f t="shared" si="19"/>
        <v>0</v>
      </c>
      <c r="AT72" s="325">
        <f t="shared" si="20"/>
        <v>0</v>
      </c>
      <c r="AU72" s="325">
        <f t="shared" si="21"/>
        <v>0</v>
      </c>
      <c r="AV72" s="326">
        <f t="shared" si="22"/>
        <v>0</v>
      </c>
      <c r="AX72" s="336"/>
      <c r="AY72" s="337"/>
      <c r="AZ72" s="337"/>
      <c r="BA72" s="337"/>
      <c r="BB72" s="338"/>
      <c r="BC72" s="324">
        <f t="shared" si="23"/>
        <v>0</v>
      </c>
      <c r="BD72" s="325"/>
      <c r="BE72" s="325"/>
      <c r="BF72" s="325"/>
      <c r="BG72" s="325"/>
      <c r="BH72" s="325"/>
      <c r="BI72" s="325"/>
      <c r="BJ72" s="325"/>
      <c r="BK72" s="325"/>
      <c r="BL72" s="326"/>
    </row>
    <row r="73" spans="2:64" ht="22.5">
      <c r="B73" s="366" t="s">
        <v>160</v>
      </c>
      <c r="C73" s="367" t="s">
        <v>160</v>
      </c>
      <c r="D73" s="368" t="s">
        <v>160</v>
      </c>
      <c r="E73" s="327" t="s">
        <v>161</v>
      </c>
      <c r="F73" s="328" t="s">
        <v>161</v>
      </c>
      <c r="G73" s="328" t="s">
        <v>161</v>
      </c>
      <c r="H73" s="328" t="s">
        <v>161</v>
      </c>
      <c r="I73" s="328" t="s">
        <v>161</v>
      </c>
      <c r="J73" s="328" t="s">
        <v>161</v>
      </c>
      <c r="K73" s="328" t="s">
        <v>161</v>
      </c>
      <c r="L73" s="328" t="s">
        <v>161</v>
      </c>
      <c r="M73" s="328" t="s">
        <v>161</v>
      </c>
      <c r="N73" s="328" t="s">
        <v>161</v>
      </c>
      <c r="O73" s="328" t="s">
        <v>161</v>
      </c>
      <c r="P73" s="328" t="s">
        <v>161</v>
      </c>
      <c r="Q73" s="328" t="s">
        <v>161</v>
      </c>
      <c r="R73" s="328" t="s">
        <v>161</v>
      </c>
      <c r="S73" s="328" t="s">
        <v>161</v>
      </c>
      <c r="T73" s="328" t="s">
        <v>161</v>
      </c>
      <c r="U73" s="328" t="s">
        <v>161</v>
      </c>
      <c r="V73" s="328" t="s">
        <v>161</v>
      </c>
      <c r="W73" s="328" t="s">
        <v>161</v>
      </c>
      <c r="X73" s="328" t="s">
        <v>161</v>
      </c>
      <c r="Y73" s="329" t="s">
        <v>161</v>
      </c>
      <c r="Z73" s="330" t="s">
        <v>157</v>
      </c>
      <c r="AA73" s="331" t="s">
        <v>157</v>
      </c>
      <c r="AB73" s="331" t="s">
        <v>157</v>
      </c>
      <c r="AC73" s="332" t="s">
        <v>157</v>
      </c>
      <c r="AD73" s="333">
        <v>523.674238817894</v>
      </c>
      <c r="AE73" s="334">
        <v>523.674238817894</v>
      </c>
      <c r="AF73" s="334">
        <v>523.674238817894</v>
      </c>
      <c r="AG73" s="335">
        <v>523.674238817894</v>
      </c>
      <c r="AH73" s="336"/>
      <c r="AI73" s="337"/>
      <c r="AJ73" s="337"/>
      <c r="AK73" s="337"/>
      <c r="AL73" s="338"/>
      <c r="AM73" s="324">
        <f t="shared" si="13"/>
        <v>0</v>
      </c>
      <c r="AN73" s="325">
        <f t="shared" si="14"/>
        <v>0</v>
      </c>
      <c r="AO73" s="325">
        <f t="shared" si="15"/>
        <v>0</v>
      </c>
      <c r="AP73" s="325">
        <f t="shared" si="16"/>
        <v>0</v>
      </c>
      <c r="AQ73" s="325">
        <f t="shared" si="17"/>
        <v>0</v>
      </c>
      <c r="AR73" s="325">
        <f t="shared" si="18"/>
        <v>0</v>
      </c>
      <c r="AS73" s="325">
        <f t="shared" si="19"/>
        <v>0</v>
      </c>
      <c r="AT73" s="325">
        <f t="shared" si="20"/>
        <v>0</v>
      </c>
      <c r="AU73" s="325">
        <f t="shared" si="21"/>
        <v>0</v>
      </c>
      <c r="AV73" s="326">
        <f t="shared" si="22"/>
        <v>0</v>
      </c>
      <c r="AX73" s="336"/>
      <c r="AY73" s="337"/>
      <c r="AZ73" s="337"/>
      <c r="BA73" s="337"/>
      <c r="BB73" s="338"/>
      <c r="BC73" s="324">
        <f t="shared" si="23"/>
        <v>0</v>
      </c>
      <c r="BD73" s="325"/>
      <c r="BE73" s="325"/>
      <c r="BF73" s="325"/>
      <c r="BG73" s="325"/>
      <c r="BH73" s="325"/>
      <c r="BI73" s="325"/>
      <c r="BJ73" s="325"/>
      <c r="BK73" s="325"/>
      <c r="BL73" s="326"/>
    </row>
    <row r="74" spans="2:64" ht="22.5">
      <c r="B74" s="366" t="s">
        <v>162</v>
      </c>
      <c r="C74" s="367" t="s">
        <v>162</v>
      </c>
      <c r="D74" s="368" t="s">
        <v>162</v>
      </c>
      <c r="E74" s="327" t="s">
        <v>163</v>
      </c>
      <c r="F74" s="328" t="s">
        <v>163</v>
      </c>
      <c r="G74" s="328" t="s">
        <v>163</v>
      </c>
      <c r="H74" s="328" t="s">
        <v>163</v>
      </c>
      <c r="I74" s="328" t="s">
        <v>163</v>
      </c>
      <c r="J74" s="328" t="s">
        <v>163</v>
      </c>
      <c r="K74" s="328" t="s">
        <v>163</v>
      </c>
      <c r="L74" s="328" t="s">
        <v>163</v>
      </c>
      <c r="M74" s="328" t="s">
        <v>163</v>
      </c>
      <c r="N74" s="328" t="s">
        <v>163</v>
      </c>
      <c r="O74" s="328" t="s">
        <v>163</v>
      </c>
      <c r="P74" s="328" t="s">
        <v>163</v>
      </c>
      <c r="Q74" s="328" t="s">
        <v>163</v>
      </c>
      <c r="R74" s="328" t="s">
        <v>163</v>
      </c>
      <c r="S74" s="328" t="s">
        <v>163</v>
      </c>
      <c r="T74" s="328" t="s">
        <v>163</v>
      </c>
      <c r="U74" s="328" t="s">
        <v>163</v>
      </c>
      <c r="V74" s="328" t="s">
        <v>163</v>
      </c>
      <c r="W74" s="328" t="s">
        <v>163</v>
      </c>
      <c r="X74" s="328" t="s">
        <v>163</v>
      </c>
      <c r="Y74" s="329" t="s">
        <v>163</v>
      </c>
      <c r="Z74" s="330" t="s">
        <v>157</v>
      </c>
      <c r="AA74" s="331" t="s">
        <v>157</v>
      </c>
      <c r="AB74" s="331" t="s">
        <v>157</v>
      </c>
      <c r="AC74" s="332" t="s">
        <v>157</v>
      </c>
      <c r="AD74" s="333">
        <v>417.72341867449506</v>
      </c>
      <c r="AE74" s="334">
        <v>417.72341867449506</v>
      </c>
      <c r="AF74" s="334">
        <v>417.72341867449506</v>
      </c>
      <c r="AG74" s="335">
        <v>417.72341867449506</v>
      </c>
      <c r="AH74" s="336"/>
      <c r="AI74" s="337"/>
      <c r="AJ74" s="337"/>
      <c r="AK74" s="337"/>
      <c r="AL74" s="338"/>
      <c r="AM74" s="324">
        <f aca="true" t="shared" si="25" ref="AM74:AM99">AD74*AH74</f>
        <v>0</v>
      </c>
      <c r="AN74" s="325">
        <f aca="true" t="shared" si="26" ref="AN74:AN99">AL74*AM74</f>
        <v>0</v>
      </c>
      <c r="AO74" s="325">
        <f aca="true" t="shared" si="27" ref="AO74:AO99">AM74*AN74</f>
        <v>0</v>
      </c>
      <c r="AP74" s="325">
        <f aca="true" t="shared" si="28" ref="AP74:AP99">AN74*AO74</f>
        <v>0</v>
      </c>
      <c r="AQ74" s="325">
        <f aca="true" t="shared" si="29" ref="AQ74:AQ99">AO74*AP74</f>
        <v>0</v>
      </c>
      <c r="AR74" s="325">
        <f aca="true" t="shared" si="30" ref="AR74:AR99">AP74*AQ74</f>
        <v>0</v>
      </c>
      <c r="AS74" s="325">
        <f aca="true" t="shared" si="31" ref="AS74:AS99">AQ74*AR74</f>
        <v>0</v>
      </c>
      <c r="AT74" s="325">
        <f aca="true" t="shared" si="32" ref="AT74:AT99">AR74*AS74</f>
        <v>0</v>
      </c>
      <c r="AU74" s="325">
        <f aca="true" t="shared" si="33" ref="AU74:AU99">AS74*AT74</f>
        <v>0</v>
      </c>
      <c r="AV74" s="326">
        <f aca="true" t="shared" si="34" ref="AV74:AV99">AT74*AU74</f>
        <v>0</v>
      </c>
      <c r="AX74" s="336"/>
      <c r="AY74" s="337"/>
      <c r="AZ74" s="337"/>
      <c r="BA74" s="337"/>
      <c r="BB74" s="338"/>
      <c r="BC74" s="324">
        <f aca="true" t="shared" si="35" ref="BC74:BC99">AX74*AD74</f>
        <v>0</v>
      </c>
      <c r="BD74" s="325"/>
      <c r="BE74" s="325"/>
      <c r="BF74" s="325"/>
      <c r="BG74" s="325"/>
      <c r="BH74" s="325"/>
      <c r="BI74" s="325"/>
      <c r="BJ74" s="325"/>
      <c r="BK74" s="325"/>
      <c r="BL74" s="326"/>
    </row>
    <row r="75" spans="2:64" ht="22.5">
      <c r="B75" s="366" t="s">
        <v>164</v>
      </c>
      <c r="C75" s="367" t="s">
        <v>164</v>
      </c>
      <c r="D75" s="368" t="s">
        <v>164</v>
      </c>
      <c r="E75" s="327" t="s">
        <v>165</v>
      </c>
      <c r="F75" s="328" t="s">
        <v>165</v>
      </c>
      <c r="G75" s="328" t="s">
        <v>165</v>
      </c>
      <c r="H75" s="328" t="s">
        <v>165</v>
      </c>
      <c r="I75" s="328" t="s">
        <v>165</v>
      </c>
      <c r="J75" s="328" t="s">
        <v>165</v>
      </c>
      <c r="K75" s="328" t="s">
        <v>165</v>
      </c>
      <c r="L75" s="328" t="s">
        <v>165</v>
      </c>
      <c r="M75" s="328" t="s">
        <v>165</v>
      </c>
      <c r="N75" s="328" t="s">
        <v>165</v>
      </c>
      <c r="O75" s="328" t="s">
        <v>165</v>
      </c>
      <c r="P75" s="328" t="s">
        <v>165</v>
      </c>
      <c r="Q75" s="328" t="s">
        <v>165</v>
      </c>
      <c r="R75" s="328" t="s">
        <v>165</v>
      </c>
      <c r="S75" s="328" t="s">
        <v>165</v>
      </c>
      <c r="T75" s="328" t="s">
        <v>165</v>
      </c>
      <c r="U75" s="328" t="s">
        <v>165</v>
      </c>
      <c r="V75" s="328" t="s">
        <v>165</v>
      </c>
      <c r="W75" s="328" t="s">
        <v>165</v>
      </c>
      <c r="X75" s="328" t="s">
        <v>165</v>
      </c>
      <c r="Y75" s="329" t="s">
        <v>165</v>
      </c>
      <c r="Z75" s="330" t="s">
        <v>157</v>
      </c>
      <c r="AA75" s="331" t="s">
        <v>157</v>
      </c>
      <c r="AB75" s="331" t="s">
        <v>157</v>
      </c>
      <c r="AC75" s="332" t="s">
        <v>157</v>
      </c>
      <c r="AD75" s="333">
        <v>399.17622329457873</v>
      </c>
      <c r="AE75" s="334">
        <v>399.17622329457873</v>
      </c>
      <c r="AF75" s="334">
        <v>399.17622329457873</v>
      </c>
      <c r="AG75" s="335">
        <v>399.17622329457873</v>
      </c>
      <c r="AH75" s="336"/>
      <c r="AI75" s="337"/>
      <c r="AJ75" s="337"/>
      <c r="AK75" s="337"/>
      <c r="AL75" s="338"/>
      <c r="AM75" s="324">
        <f t="shared" si="25"/>
        <v>0</v>
      </c>
      <c r="AN75" s="325">
        <f t="shared" si="26"/>
        <v>0</v>
      </c>
      <c r="AO75" s="325">
        <f t="shared" si="27"/>
        <v>0</v>
      </c>
      <c r="AP75" s="325">
        <f t="shared" si="28"/>
        <v>0</v>
      </c>
      <c r="AQ75" s="325">
        <f t="shared" si="29"/>
        <v>0</v>
      </c>
      <c r="AR75" s="325">
        <f t="shared" si="30"/>
        <v>0</v>
      </c>
      <c r="AS75" s="325">
        <f t="shared" si="31"/>
        <v>0</v>
      </c>
      <c r="AT75" s="325">
        <f t="shared" si="32"/>
        <v>0</v>
      </c>
      <c r="AU75" s="325">
        <f t="shared" si="33"/>
        <v>0</v>
      </c>
      <c r="AV75" s="326">
        <f t="shared" si="34"/>
        <v>0</v>
      </c>
      <c r="AX75" s="336"/>
      <c r="AY75" s="337"/>
      <c r="AZ75" s="337"/>
      <c r="BA75" s="337"/>
      <c r="BB75" s="338"/>
      <c r="BC75" s="324">
        <f t="shared" si="35"/>
        <v>0</v>
      </c>
      <c r="BD75" s="325"/>
      <c r="BE75" s="325"/>
      <c r="BF75" s="325"/>
      <c r="BG75" s="325"/>
      <c r="BH75" s="325"/>
      <c r="BI75" s="325"/>
      <c r="BJ75" s="325"/>
      <c r="BK75" s="325"/>
      <c r="BL75" s="326"/>
    </row>
    <row r="76" spans="2:64" ht="22.5">
      <c r="B76" s="366" t="s">
        <v>166</v>
      </c>
      <c r="C76" s="367" t="s">
        <v>166</v>
      </c>
      <c r="D76" s="368" t="s">
        <v>166</v>
      </c>
      <c r="E76" s="327" t="s">
        <v>167</v>
      </c>
      <c r="F76" s="328" t="s">
        <v>167</v>
      </c>
      <c r="G76" s="328" t="s">
        <v>167</v>
      </c>
      <c r="H76" s="328" t="s">
        <v>167</v>
      </c>
      <c r="I76" s="328" t="s">
        <v>167</v>
      </c>
      <c r="J76" s="328" t="s">
        <v>167</v>
      </c>
      <c r="K76" s="328" t="s">
        <v>167</v>
      </c>
      <c r="L76" s="328" t="s">
        <v>167</v>
      </c>
      <c r="M76" s="328" t="s">
        <v>167</v>
      </c>
      <c r="N76" s="328" t="s">
        <v>167</v>
      </c>
      <c r="O76" s="328" t="s">
        <v>167</v>
      </c>
      <c r="P76" s="328" t="s">
        <v>167</v>
      </c>
      <c r="Q76" s="328" t="s">
        <v>167</v>
      </c>
      <c r="R76" s="328" t="s">
        <v>167</v>
      </c>
      <c r="S76" s="328" t="s">
        <v>167</v>
      </c>
      <c r="T76" s="328" t="s">
        <v>167</v>
      </c>
      <c r="U76" s="328" t="s">
        <v>167</v>
      </c>
      <c r="V76" s="328" t="s">
        <v>167</v>
      </c>
      <c r="W76" s="328" t="s">
        <v>167</v>
      </c>
      <c r="X76" s="328" t="s">
        <v>167</v>
      </c>
      <c r="Y76" s="329" t="s">
        <v>167</v>
      </c>
      <c r="Z76" s="330" t="s">
        <v>157</v>
      </c>
      <c r="AA76" s="331" t="s">
        <v>157</v>
      </c>
      <c r="AB76" s="331" t="s">
        <v>157</v>
      </c>
      <c r="AC76" s="332" t="s">
        <v>157</v>
      </c>
      <c r="AD76" s="333">
        <v>401.73019304372065</v>
      </c>
      <c r="AE76" s="334">
        <v>401.73019304372065</v>
      </c>
      <c r="AF76" s="334">
        <v>401.73019304372065</v>
      </c>
      <c r="AG76" s="335">
        <v>401.73019304372065</v>
      </c>
      <c r="AH76" s="336"/>
      <c r="AI76" s="337"/>
      <c r="AJ76" s="337"/>
      <c r="AK76" s="337"/>
      <c r="AL76" s="338"/>
      <c r="AM76" s="324">
        <f t="shared" si="25"/>
        <v>0</v>
      </c>
      <c r="AN76" s="325">
        <f t="shared" si="26"/>
        <v>0</v>
      </c>
      <c r="AO76" s="325">
        <f t="shared" si="27"/>
        <v>0</v>
      </c>
      <c r="AP76" s="325">
        <f t="shared" si="28"/>
        <v>0</v>
      </c>
      <c r="AQ76" s="325">
        <f t="shared" si="29"/>
        <v>0</v>
      </c>
      <c r="AR76" s="325">
        <f t="shared" si="30"/>
        <v>0</v>
      </c>
      <c r="AS76" s="325">
        <f t="shared" si="31"/>
        <v>0</v>
      </c>
      <c r="AT76" s="325">
        <f t="shared" si="32"/>
        <v>0</v>
      </c>
      <c r="AU76" s="325">
        <f t="shared" si="33"/>
        <v>0</v>
      </c>
      <c r="AV76" s="326">
        <f t="shared" si="34"/>
        <v>0</v>
      </c>
      <c r="AX76" s="336"/>
      <c r="AY76" s="337"/>
      <c r="AZ76" s="337"/>
      <c r="BA76" s="337"/>
      <c r="BB76" s="338"/>
      <c r="BC76" s="324">
        <f t="shared" si="35"/>
        <v>0</v>
      </c>
      <c r="BD76" s="325"/>
      <c r="BE76" s="325"/>
      <c r="BF76" s="325"/>
      <c r="BG76" s="325"/>
      <c r="BH76" s="325"/>
      <c r="BI76" s="325"/>
      <c r="BJ76" s="325"/>
      <c r="BK76" s="325"/>
      <c r="BL76" s="326"/>
    </row>
    <row r="77" spans="2:64" ht="22.5">
      <c r="B77" s="366" t="s">
        <v>168</v>
      </c>
      <c r="C77" s="367" t="s">
        <v>168</v>
      </c>
      <c r="D77" s="368" t="s">
        <v>168</v>
      </c>
      <c r="E77" s="327" t="s">
        <v>169</v>
      </c>
      <c r="F77" s="328" t="s">
        <v>169</v>
      </c>
      <c r="G77" s="328" t="s">
        <v>169</v>
      </c>
      <c r="H77" s="328" t="s">
        <v>169</v>
      </c>
      <c r="I77" s="328" t="s">
        <v>169</v>
      </c>
      <c r="J77" s="328" t="s">
        <v>169</v>
      </c>
      <c r="K77" s="328" t="s">
        <v>169</v>
      </c>
      <c r="L77" s="328" t="s">
        <v>169</v>
      </c>
      <c r="M77" s="328" t="s">
        <v>169</v>
      </c>
      <c r="N77" s="328" t="s">
        <v>169</v>
      </c>
      <c r="O77" s="328" t="s">
        <v>169</v>
      </c>
      <c r="P77" s="328" t="s">
        <v>169</v>
      </c>
      <c r="Q77" s="328" t="s">
        <v>169</v>
      </c>
      <c r="R77" s="328" t="s">
        <v>169</v>
      </c>
      <c r="S77" s="328" t="s">
        <v>169</v>
      </c>
      <c r="T77" s="328" t="s">
        <v>169</v>
      </c>
      <c r="U77" s="328" t="s">
        <v>169</v>
      </c>
      <c r="V77" s="328" t="s">
        <v>169</v>
      </c>
      <c r="W77" s="328" t="s">
        <v>169</v>
      </c>
      <c r="X77" s="328" t="s">
        <v>169</v>
      </c>
      <c r="Y77" s="329" t="s">
        <v>169</v>
      </c>
      <c r="Z77" s="330" t="s">
        <v>157</v>
      </c>
      <c r="AA77" s="331" t="s">
        <v>157</v>
      </c>
      <c r="AB77" s="331" t="s">
        <v>157</v>
      </c>
      <c r="AC77" s="332" t="s">
        <v>157</v>
      </c>
      <c r="AD77" s="333">
        <v>2374.820953998306</v>
      </c>
      <c r="AE77" s="334">
        <v>2374.820953998306</v>
      </c>
      <c r="AF77" s="334">
        <v>2374.820953998306</v>
      </c>
      <c r="AG77" s="335">
        <v>2374.820953998306</v>
      </c>
      <c r="AH77" s="336"/>
      <c r="AI77" s="337"/>
      <c r="AJ77" s="337"/>
      <c r="AK77" s="337"/>
      <c r="AL77" s="338"/>
      <c r="AM77" s="324">
        <f t="shared" si="25"/>
        <v>0</v>
      </c>
      <c r="AN77" s="325">
        <f t="shared" si="26"/>
        <v>0</v>
      </c>
      <c r="AO77" s="325">
        <f t="shared" si="27"/>
        <v>0</v>
      </c>
      <c r="AP77" s="325">
        <f t="shared" si="28"/>
        <v>0</v>
      </c>
      <c r="AQ77" s="325">
        <f t="shared" si="29"/>
        <v>0</v>
      </c>
      <c r="AR77" s="325">
        <f t="shared" si="30"/>
        <v>0</v>
      </c>
      <c r="AS77" s="325">
        <f t="shared" si="31"/>
        <v>0</v>
      </c>
      <c r="AT77" s="325">
        <f t="shared" si="32"/>
        <v>0</v>
      </c>
      <c r="AU77" s="325">
        <f t="shared" si="33"/>
        <v>0</v>
      </c>
      <c r="AV77" s="326">
        <f t="shared" si="34"/>
        <v>0</v>
      </c>
      <c r="AX77" s="336"/>
      <c r="AY77" s="337"/>
      <c r="AZ77" s="337"/>
      <c r="BA77" s="337"/>
      <c r="BB77" s="338"/>
      <c r="BC77" s="324">
        <f t="shared" si="35"/>
        <v>0</v>
      </c>
      <c r="BD77" s="325"/>
      <c r="BE77" s="325"/>
      <c r="BF77" s="325"/>
      <c r="BG77" s="325"/>
      <c r="BH77" s="325"/>
      <c r="BI77" s="325"/>
      <c r="BJ77" s="325"/>
      <c r="BK77" s="325"/>
      <c r="BL77" s="326"/>
    </row>
    <row r="78" spans="2:64" ht="22.5">
      <c r="B78" s="358" t="s">
        <v>568</v>
      </c>
      <c r="C78" s="359"/>
      <c r="D78" s="360"/>
      <c r="E78" s="327" t="s">
        <v>533</v>
      </c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9"/>
      <c r="Z78" s="330" t="s">
        <v>157</v>
      </c>
      <c r="AA78" s="331" t="s">
        <v>157</v>
      </c>
      <c r="AB78" s="331" t="s">
        <v>157</v>
      </c>
      <c r="AC78" s="332" t="s">
        <v>157</v>
      </c>
      <c r="AD78" s="333">
        <f>AD77*0.177</f>
        <v>420.3433088577001</v>
      </c>
      <c r="AE78" s="334"/>
      <c r="AF78" s="334"/>
      <c r="AG78" s="335"/>
      <c r="AH78" s="336"/>
      <c r="AI78" s="337"/>
      <c r="AJ78" s="337"/>
      <c r="AK78" s="337"/>
      <c r="AL78" s="338"/>
      <c r="AM78" s="324">
        <f>AD78*AH78</f>
        <v>0</v>
      </c>
      <c r="AN78" s="325">
        <f aca="true" t="shared" si="36" ref="AN78:AV78">AL78*AM78</f>
        <v>0</v>
      </c>
      <c r="AO78" s="325">
        <f t="shared" si="36"/>
        <v>0</v>
      </c>
      <c r="AP78" s="325">
        <f t="shared" si="36"/>
        <v>0</v>
      </c>
      <c r="AQ78" s="325">
        <f t="shared" si="36"/>
        <v>0</v>
      </c>
      <c r="AR78" s="325">
        <f t="shared" si="36"/>
        <v>0</v>
      </c>
      <c r="AS78" s="325">
        <f t="shared" si="36"/>
        <v>0</v>
      </c>
      <c r="AT78" s="325">
        <f t="shared" si="36"/>
        <v>0</v>
      </c>
      <c r="AU78" s="325">
        <f t="shared" si="36"/>
        <v>0</v>
      </c>
      <c r="AV78" s="326">
        <f t="shared" si="36"/>
        <v>0</v>
      </c>
      <c r="AX78" s="336"/>
      <c r="AY78" s="337"/>
      <c r="AZ78" s="337"/>
      <c r="BA78" s="337"/>
      <c r="BB78" s="338"/>
      <c r="BC78" s="324">
        <f>AX78*AD78</f>
        <v>0</v>
      </c>
      <c r="BD78" s="325"/>
      <c r="BE78" s="325"/>
      <c r="BF78" s="325"/>
      <c r="BG78" s="325"/>
      <c r="BH78" s="325"/>
      <c r="BI78" s="325"/>
      <c r="BJ78" s="325"/>
      <c r="BK78" s="325"/>
      <c r="BL78" s="326"/>
    </row>
    <row r="79" spans="2:64" ht="22.5">
      <c r="B79" s="366" t="s">
        <v>170</v>
      </c>
      <c r="C79" s="367" t="s">
        <v>170</v>
      </c>
      <c r="D79" s="368" t="s">
        <v>170</v>
      </c>
      <c r="E79" s="327" t="s">
        <v>171</v>
      </c>
      <c r="F79" s="328" t="s">
        <v>171</v>
      </c>
      <c r="G79" s="328" t="s">
        <v>171</v>
      </c>
      <c r="H79" s="328" t="s">
        <v>171</v>
      </c>
      <c r="I79" s="328" t="s">
        <v>171</v>
      </c>
      <c r="J79" s="328" t="s">
        <v>171</v>
      </c>
      <c r="K79" s="328" t="s">
        <v>171</v>
      </c>
      <c r="L79" s="328" t="s">
        <v>171</v>
      </c>
      <c r="M79" s="328" t="s">
        <v>171</v>
      </c>
      <c r="N79" s="328" t="s">
        <v>171</v>
      </c>
      <c r="O79" s="328" t="s">
        <v>171</v>
      </c>
      <c r="P79" s="328" t="s">
        <v>171</v>
      </c>
      <c r="Q79" s="328" t="s">
        <v>171</v>
      </c>
      <c r="R79" s="328" t="s">
        <v>171</v>
      </c>
      <c r="S79" s="328" t="s">
        <v>171</v>
      </c>
      <c r="T79" s="328" t="s">
        <v>171</v>
      </c>
      <c r="U79" s="328" t="s">
        <v>171</v>
      </c>
      <c r="V79" s="328" t="s">
        <v>171</v>
      </c>
      <c r="W79" s="328" t="s">
        <v>171</v>
      </c>
      <c r="X79" s="328" t="s">
        <v>171</v>
      </c>
      <c r="Y79" s="329" t="s">
        <v>171</v>
      </c>
      <c r="Z79" s="330" t="s">
        <v>157</v>
      </c>
      <c r="AA79" s="331" t="s">
        <v>157</v>
      </c>
      <c r="AB79" s="331" t="s">
        <v>157</v>
      </c>
      <c r="AC79" s="332" t="s">
        <v>157</v>
      </c>
      <c r="AD79" s="333">
        <v>710.126148792573</v>
      </c>
      <c r="AE79" s="334">
        <v>710.126148792573</v>
      </c>
      <c r="AF79" s="334">
        <v>710.126148792573</v>
      </c>
      <c r="AG79" s="335">
        <v>710.126148792573</v>
      </c>
      <c r="AH79" s="336"/>
      <c r="AI79" s="337"/>
      <c r="AJ79" s="337"/>
      <c r="AK79" s="337"/>
      <c r="AL79" s="338"/>
      <c r="AM79" s="324">
        <f t="shared" si="25"/>
        <v>0</v>
      </c>
      <c r="AN79" s="325">
        <f t="shared" si="26"/>
        <v>0</v>
      </c>
      <c r="AO79" s="325">
        <f t="shared" si="27"/>
        <v>0</v>
      </c>
      <c r="AP79" s="325">
        <f t="shared" si="28"/>
        <v>0</v>
      </c>
      <c r="AQ79" s="325">
        <f t="shared" si="29"/>
        <v>0</v>
      </c>
      <c r="AR79" s="325">
        <f t="shared" si="30"/>
        <v>0</v>
      </c>
      <c r="AS79" s="325">
        <f t="shared" si="31"/>
        <v>0</v>
      </c>
      <c r="AT79" s="325">
        <f t="shared" si="32"/>
        <v>0</v>
      </c>
      <c r="AU79" s="325">
        <f t="shared" si="33"/>
        <v>0</v>
      </c>
      <c r="AV79" s="326">
        <f t="shared" si="34"/>
        <v>0</v>
      </c>
      <c r="AX79" s="336"/>
      <c r="AY79" s="337"/>
      <c r="AZ79" s="337"/>
      <c r="BA79" s="337"/>
      <c r="BB79" s="338"/>
      <c r="BC79" s="324">
        <f t="shared" si="35"/>
        <v>0</v>
      </c>
      <c r="BD79" s="325"/>
      <c r="BE79" s="325"/>
      <c r="BF79" s="325"/>
      <c r="BG79" s="325"/>
      <c r="BH79" s="325"/>
      <c r="BI79" s="325"/>
      <c r="BJ79" s="325"/>
      <c r="BK79" s="325"/>
      <c r="BL79" s="326"/>
    </row>
    <row r="80" spans="2:64" ht="22.5">
      <c r="B80" s="366" t="s">
        <v>172</v>
      </c>
      <c r="C80" s="367" t="s">
        <v>172</v>
      </c>
      <c r="D80" s="368" t="s">
        <v>172</v>
      </c>
      <c r="E80" s="327" t="s">
        <v>173</v>
      </c>
      <c r="F80" s="328" t="s">
        <v>173</v>
      </c>
      <c r="G80" s="328" t="s">
        <v>173</v>
      </c>
      <c r="H80" s="328" t="s">
        <v>173</v>
      </c>
      <c r="I80" s="328" t="s">
        <v>173</v>
      </c>
      <c r="J80" s="328" t="s">
        <v>173</v>
      </c>
      <c r="K80" s="328" t="s">
        <v>173</v>
      </c>
      <c r="L80" s="328" t="s">
        <v>173</v>
      </c>
      <c r="M80" s="328" t="s">
        <v>173</v>
      </c>
      <c r="N80" s="328" t="s">
        <v>173</v>
      </c>
      <c r="O80" s="328" t="s">
        <v>173</v>
      </c>
      <c r="P80" s="328" t="s">
        <v>173</v>
      </c>
      <c r="Q80" s="328" t="s">
        <v>173</v>
      </c>
      <c r="R80" s="328" t="s">
        <v>173</v>
      </c>
      <c r="S80" s="328" t="s">
        <v>173</v>
      </c>
      <c r="T80" s="328" t="s">
        <v>173</v>
      </c>
      <c r="U80" s="328" t="s">
        <v>173</v>
      </c>
      <c r="V80" s="328" t="s">
        <v>173</v>
      </c>
      <c r="W80" s="328" t="s">
        <v>173</v>
      </c>
      <c r="X80" s="328" t="s">
        <v>173</v>
      </c>
      <c r="Y80" s="329" t="s">
        <v>173</v>
      </c>
      <c r="Z80" s="330" t="s">
        <v>157</v>
      </c>
      <c r="AA80" s="331" t="s">
        <v>157</v>
      </c>
      <c r="AB80" s="331" t="s">
        <v>157</v>
      </c>
      <c r="AC80" s="332" t="s">
        <v>157</v>
      </c>
      <c r="AD80" s="333">
        <v>199.7723163504664</v>
      </c>
      <c r="AE80" s="334">
        <v>199.7723163504664</v>
      </c>
      <c r="AF80" s="334">
        <v>199.7723163504664</v>
      </c>
      <c r="AG80" s="335">
        <v>199.7723163504664</v>
      </c>
      <c r="AH80" s="336"/>
      <c r="AI80" s="337"/>
      <c r="AJ80" s="337"/>
      <c r="AK80" s="337"/>
      <c r="AL80" s="338"/>
      <c r="AM80" s="324">
        <f t="shared" si="25"/>
        <v>0</v>
      </c>
      <c r="AN80" s="325">
        <f t="shared" si="26"/>
        <v>0</v>
      </c>
      <c r="AO80" s="325">
        <f t="shared" si="27"/>
        <v>0</v>
      </c>
      <c r="AP80" s="325">
        <f t="shared" si="28"/>
        <v>0</v>
      </c>
      <c r="AQ80" s="325">
        <f t="shared" si="29"/>
        <v>0</v>
      </c>
      <c r="AR80" s="325">
        <f t="shared" si="30"/>
        <v>0</v>
      </c>
      <c r="AS80" s="325">
        <f t="shared" si="31"/>
        <v>0</v>
      </c>
      <c r="AT80" s="325">
        <f t="shared" si="32"/>
        <v>0</v>
      </c>
      <c r="AU80" s="325">
        <f t="shared" si="33"/>
        <v>0</v>
      </c>
      <c r="AV80" s="326">
        <f t="shared" si="34"/>
        <v>0</v>
      </c>
      <c r="AX80" s="336"/>
      <c r="AY80" s="337"/>
      <c r="AZ80" s="337"/>
      <c r="BA80" s="337"/>
      <c r="BB80" s="338"/>
      <c r="BC80" s="324">
        <f t="shared" si="35"/>
        <v>0</v>
      </c>
      <c r="BD80" s="325"/>
      <c r="BE80" s="325"/>
      <c r="BF80" s="325"/>
      <c r="BG80" s="325"/>
      <c r="BH80" s="325"/>
      <c r="BI80" s="325"/>
      <c r="BJ80" s="325"/>
      <c r="BK80" s="325"/>
      <c r="BL80" s="326"/>
    </row>
    <row r="81" spans="2:64" ht="22.5">
      <c r="B81" s="366" t="s">
        <v>174</v>
      </c>
      <c r="C81" s="367" t="s">
        <v>174</v>
      </c>
      <c r="D81" s="368" t="s">
        <v>174</v>
      </c>
      <c r="E81" s="327" t="s">
        <v>175</v>
      </c>
      <c r="F81" s="328" t="s">
        <v>175</v>
      </c>
      <c r="G81" s="328" t="s">
        <v>175</v>
      </c>
      <c r="H81" s="328" t="s">
        <v>175</v>
      </c>
      <c r="I81" s="328" t="s">
        <v>175</v>
      </c>
      <c r="J81" s="328" t="s">
        <v>175</v>
      </c>
      <c r="K81" s="328" t="s">
        <v>175</v>
      </c>
      <c r="L81" s="328" t="s">
        <v>175</v>
      </c>
      <c r="M81" s="328" t="s">
        <v>175</v>
      </c>
      <c r="N81" s="328" t="s">
        <v>175</v>
      </c>
      <c r="O81" s="328" t="s">
        <v>175</v>
      </c>
      <c r="P81" s="328" t="s">
        <v>175</v>
      </c>
      <c r="Q81" s="328" t="s">
        <v>175</v>
      </c>
      <c r="R81" s="328" t="s">
        <v>175</v>
      </c>
      <c r="S81" s="328" t="s">
        <v>175</v>
      </c>
      <c r="T81" s="328" t="s">
        <v>175</v>
      </c>
      <c r="U81" s="328" t="s">
        <v>175</v>
      </c>
      <c r="V81" s="328" t="s">
        <v>175</v>
      </c>
      <c r="W81" s="328" t="s">
        <v>175</v>
      </c>
      <c r="X81" s="328" t="s">
        <v>175</v>
      </c>
      <c r="Y81" s="329" t="s">
        <v>175</v>
      </c>
      <c r="Z81" s="330" t="s">
        <v>157</v>
      </c>
      <c r="AA81" s="331" t="s">
        <v>157</v>
      </c>
      <c r="AB81" s="331" t="s">
        <v>157</v>
      </c>
      <c r="AC81" s="332" t="s">
        <v>157</v>
      </c>
      <c r="AD81" s="333">
        <v>244.9684834725558</v>
      </c>
      <c r="AE81" s="334">
        <v>244.9684834725558</v>
      </c>
      <c r="AF81" s="334">
        <v>244.9684834725558</v>
      </c>
      <c r="AG81" s="335">
        <v>244.9684834725558</v>
      </c>
      <c r="AH81" s="336"/>
      <c r="AI81" s="337"/>
      <c r="AJ81" s="337"/>
      <c r="AK81" s="337"/>
      <c r="AL81" s="338"/>
      <c r="AM81" s="324">
        <f t="shared" si="25"/>
        <v>0</v>
      </c>
      <c r="AN81" s="325">
        <f t="shared" si="26"/>
        <v>0</v>
      </c>
      <c r="AO81" s="325">
        <f t="shared" si="27"/>
        <v>0</v>
      </c>
      <c r="AP81" s="325">
        <f t="shared" si="28"/>
        <v>0</v>
      </c>
      <c r="AQ81" s="325">
        <f t="shared" si="29"/>
        <v>0</v>
      </c>
      <c r="AR81" s="325">
        <f t="shared" si="30"/>
        <v>0</v>
      </c>
      <c r="AS81" s="325">
        <f t="shared" si="31"/>
        <v>0</v>
      </c>
      <c r="AT81" s="325">
        <f t="shared" si="32"/>
        <v>0</v>
      </c>
      <c r="AU81" s="325">
        <f t="shared" si="33"/>
        <v>0</v>
      </c>
      <c r="AV81" s="326">
        <f t="shared" si="34"/>
        <v>0</v>
      </c>
      <c r="AX81" s="336"/>
      <c r="AY81" s="337"/>
      <c r="AZ81" s="337"/>
      <c r="BA81" s="337"/>
      <c r="BB81" s="338"/>
      <c r="BC81" s="324">
        <f t="shared" si="35"/>
        <v>0</v>
      </c>
      <c r="BD81" s="325"/>
      <c r="BE81" s="325"/>
      <c r="BF81" s="325"/>
      <c r="BG81" s="325"/>
      <c r="BH81" s="325"/>
      <c r="BI81" s="325"/>
      <c r="BJ81" s="325"/>
      <c r="BK81" s="325"/>
      <c r="BL81" s="326"/>
    </row>
    <row r="82" spans="2:64" ht="22.5">
      <c r="B82" s="366" t="s">
        <v>176</v>
      </c>
      <c r="C82" s="367" t="s">
        <v>176</v>
      </c>
      <c r="D82" s="368" t="s">
        <v>176</v>
      </c>
      <c r="E82" s="327" t="s">
        <v>177</v>
      </c>
      <c r="F82" s="328" t="s">
        <v>177</v>
      </c>
      <c r="G82" s="328" t="s">
        <v>177</v>
      </c>
      <c r="H82" s="328" t="s">
        <v>177</v>
      </c>
      <c r="I82" s="328" t="s">
        <v>177</v>
      </c>
      <c r="J82" s="328" t="s">
        <v>177</v>
      </c>
      <c r="K82" s="328" t="s">
        <v>177</v>
      </c>
      <c r="L82" s="328" t="s">
        <v>177</v>
      </c>
      <c r="M82" s="328" t="s">
        <v>177</v>
      </c>
      <c r="N82" s="328" t="s">
        <v>177</v>
      </c>
      <c r="O82" s="328" t="s">
        <v>177</v>
      </c>
      <c r="P82" s="328" t="s">
        <v>177</v>
      </c>
      <c r="Q82" s="328" t="s">
        <v>177</v>
      </c>
      <c r="R82" s="328" t="s">
        <v>177</v>
      </c>
      <c r="S82" s="328" t="s">
        <v>177</v>
      </c>
      <c r="T82" s="328" t="s">
        <v>177</v>
      </c>
      <c r="U82" s="328" t="s">
        <v>177</v>
      </c>
      <c r="V82" s="328" t="s">
        <v>177</v>
      </c>
      <c r="W82" s="328" t="s">
        <v>177</v>
      </c>
      <c r="X82" s="328" t="s">
        <v>177</v>
      </c>
      <c r="Y82" s="329" t="s">
        <v>177</v>
      </c>
      <c r="Z82" s="330" t="s">
        <v>157</v>
      </c>
      <c r="AA82" s="331" t="s">
        <v>157</v>
      </c>
      <c r="AB82" s="331" t="s">
        <v>157</v>
      </c>
      <c r="AC82" s="332" t="s">
        <v>157</v>
      </c>
      <c r="AD82" s="333">
        <v>249.19285250506312</v>
      </c>
      <c r="AE82" s="334">
        <v>249.19285250506312</v>
      </c>
      <c r="AF82" s="334">
        <v>249.19285250506312</v>
      </c>
      <c r="AG82" s="335">
        <v>249.19285250506312</v>
      </c>
      <c r="AH82" s="336"/>
      <c r="AI82" s="337"/>
      <c r="AJ82" s="337"/>
      <c r="AK82" s="337"/>
      <c r="AL82" s="338"/>
      <c r="AM82" s="324">
        <f t="shared" si="25"/>
        <v>0</v>
      </c>
      <c r="AN82" s="325">
        <f t="shared" si="26"/>
        <v>0</v>
      </c>
      <c r="AO82" s="325">
        <f t="shared" si="27"/>
        <v>0</v>
      </c>
      <c r="AP82" s="325">
        <f t="shared" si="28"/>
        <v>0</v>
      </c>
      <c r="AQ82" s="325">
        <f t="shared" si="29"/>
        <v>0</v>
      </c>
      <c r="AR82" s="325">
        <f t="shared" si="30"/>
        <v>0</v>
      </c>
      <c r="AS82" s="325">
        <f t="shared" si="31"/>
        <v>0</v>
      </c>
      <c r="AT82" s="325">
        <f t="shared" si="32"/>
        <v>0</v>
      </c>
      <c r="AU82" s="325">
        <f t="shared" si="33"/>
        <v>0</v>
      </c>
      <c r="AV82" s="326">
        <f t="shared" si="34"/>
        <v>0</v>
      </c>
      <c r="AX82" s="336"/>
      <c r="AY82" s="337"/>
      <c r="AZ82" s="337"/>
      <c r="BA82" s="337"/>
      <c r="BB82" s="338"/>
      <c r="BC82" s="324">
        <f t="shared" si="35"/>
        <v>0</v>
      </c>
      <c r="BD82" s="325"/>
      <c r="BE82" s="325"/>
      <c r="BF82" s="325"/>
      <c r="BG82" s="325"/>
      <c r="BH82" s="325"/>
      <c r="BI82" s="325"/>
      <c r="BJ82" s="325"/>
      <c r="BK82" s="325"/>
      <c r="BL82" s="326"/>
    </row>
    <row r="83" spans="2:64" ht="22.5">
      <c r="B83" s="366" t="s">
        <v>178</v>
      </c>
      <c r="C83" s="367" t="s">
        <v>178</v>
      </c>
      <c r="D83" s="368" t="s">
        <v>178</v>
      </c>
      <c r="E83" s="327" t="s">
        <v>21</v>
      </c>
      <c r="F83" s="328" t="s">
        <v>21</v>
      </c>
      <c r="G83" s="328" t="s">
        <v>21</v>
      </c>
      <c r="H83" s="328" t="s">
        <v>21</v>
      </c>
      <c r="I83" s="328" t="s">
        <v>21</v>
      </c>
      <c r="J83" s="328" t="s">
        <v>21</v>
      </c>
      <c r="K83" s="328" t="s">
        <v>21</v>
      </c>
      <c r="L83" s="328" t="s">
        <v>21</v>
      </c>
      <c r="M83" s="328" t="s">
        <v>21</v>
      </c>
      <c r="N83" s="328" t="s">
        <v>21</v>
      </c>
      <c r="O83" s="328" t="s">
        <v>21</v>
      </c>
      <c r="P83" s="328" t="s">
        <v>21</v>
      </c>
      <c r="Q83" s="328" t="s">
        <v>21</v>
      </c>
      <c r="R83" s="328" t="s">
        <v>21</v>
      </c>
      <c r="S83" s="328" t="s">
        <v>21</v>
      </c>
      <c r="T83" s="328" t="s">
        <v>21</v>
      </c>
      <c r="U83" s="328" t="s">
        <v>21</v>
      </c>
      <c r="V83" s="328" t="s">
        <v>21</v>
      </c>
      <c r="W83" s="328" t="s">
        <v>21</v>
      </c>
      <c r="X83" s="328" t="s">
        <v>21</v>
      </c>
      <c r="Y83" s="329" t="s">
        <v>21</v>
      </c>
      <c r="Z83" s="330" t="s">
        <v>157</v>
      </c>
      <c r="AA83" s="331" t="s">
        <v>157</v>
      </c>
      <c r="AB83" s="331" t="s">
        <v>157</v>
      </c>
      <c r="AC83" s="332" t="s">
        <v>157</v>
      </c>
      <c r="AD83" s="333">
        <v>100.05836855936715</v>
      </c>
      <c r="AE83" s="334">
        <v>100.05836855936715</v>
      </c>
      <c r="AF83" s="334">
        <v>100.05836855936715</v>
      </c>
      <c r="AG83" s="335">
        <v>100.05836855936715</v>
      </c>
      <c r="AH83" s="336"/>
      <c r="AI83" s="337"/>
      <c r="AJ83" s="337"/>
      <c r="AK83" s="337"/>
      <c r="AL83" s="338"/>
      <c r="AM83" s="324">
        <f t="shared" si="25"/>
        <v>0</v>
      </c>
      <c r="AN83" s="325">
        <f t="shared" si="26"/>
        <v>0</v>
      </c>
      <c r="AO83" s="325">
        <f t="shared" si="27"/>
        <v>0</v>
      </c>
      <c r="AP83" s="325">
        <f t="shared" si="28"/>
        <v>0</v>
      </c>
      <c r="AQ83" s="325">
        <f t="shared" si="29"/>
        <v>0</v>
      </c>
      <c r="AR83" s="325">
        <f t="shared" si="30"/>
        <v>0</v>
      </c>
      <c r="AS83" s="325">
        <f t="shared" si="31"/>
        <v>0</v>
      </c>
      <c r="AT83" s="325">
        <f t="shared" si="32"/>
        <v>0</v>
      </c>
      <c r="AU83" s="325">
        <f t="shared" si="33"/>
        <v>0</v>
      </c>
      <c r="AV83" s="326">
        <f t="shared" si="34"/>
        <v>0</v>
      </c>
      <c r="AX83" s="336"/>
      <c r="AY83" s="337"/>
      <c r="AZ83" s="337"/>
      <c r="BA83" s="337"/>
      <c r="BB83" s="338"/>
      <c r="BC83" s="324">
        <f t="shared" si="35"/>
        <v>0</v>
      </c>
      <c r="BD83" s="325"/>
      <c r="BE83" s="325"/>
      <c r="BF83" s="325"/>
      <c r="BG83" s="325"/>
      <c r="BH83" s="325"/>
      <c r="BI83" s="325"/>
      <c r="BJ83" s="325"/>
      <c r="BK83" s="325"/>
      <c r="BL83" s="326"/>
    </row>
    <row r="84" spans="2:64" ht="22.5">
      <c r="B84" s="366" t="s">
        <v>179</v>
      </c>
      <c r="C84" s="367" t="s">
        <v>179</v>
      </c>
      <c r="D84" s="368" t="s">
        <v>179</v>
      </c>
      <c r="E84" s="327" t="s">
        <v>180</v>
      </c>
      <c r="F84" s="328" t="s">
        <v>180</v>
      </c>
      <c r="G84" s="328" t="s">
        <v>180</v>
      </c>
      <c r="H84" s="328" t="s">
        <v>180</v>
      </c>
      <c r="I84" s="328" t="s">
        <v>180</v>
      </c>
      <c r="J84" s="328" t="s">
        <v>180</v>
      </c>
      <c r="K84" s="328" t="s">
        <v>180</v>
      </c>
      <c r="L84" s="328" t="s">
        <v>180</v>
      </c>
      <c r="M84" s="328" t="s">
        <v>180</v>
      </c>
      <c r="N84" s="328" t="s">
        <v>180</v>
      </c>
      <c r="O84" s="328" t="s">
        <v>180</v>
      </c>
      <c r="P84" s="328" t="s">
        <v>180</v>
      </c>
      <c r="Q84" s="328" t="s">
        <v>180</v>
      </c>
      <c r="R84" s="328" t="s">
        <v>180</v>
      </c>
      <c r="S84" s="328" t="s">
        <v>180</v>
      </c>
      <c r="T84" s="328" t="s">
        <v>180</v>
      </c>
      <c r="U84" s="328" t="s">
        <v>180</v>
      </c>
      <c r="V84" s="328" t="s">
        <v>180</v>
      </c>
      <c r="W84" s="328" t="s">
        <v>180</v>
      </c>
      <c r="X84" s="328" t="s">
        <v>180</v>
      </c>
      <c r="Y84" s="329" t="s">
        <v>180</v>
      </c>
      <c r="Z84" s="330" t="s">
        <v>157</v>
      </c>
      <c r="AA84" s="331" t="s">
        <v>157</v>
      </c>
      <c r="AB84" s="331" t="s">
        <v>157</v>
      </c>
      <c r="AC84" s="332" t="s">
        <v>157</v>
      </c>
      <c r="AD84" s="333">
        <v>326.2182893291505</v>
      </c>
      <c r="AE84" s="334">
        <v>326.2182893291505</v>
      </c>
      <c r="AF84" s="334">
        <v>326.2182893291505</v>
      </c>
      <c r="AG84" s="335">
        <v>326.2182893291505</v>
      </c>
      <c r="AH84" s="336"/>
      <c r="AI84" s="337"/>
      <c r="AJ84" s="337"/>
      <c r="AK84" s="337"/>
      <c r="AL84" s="338"/>
      <c r="AM84" s="324">
        <f t="shared" si="25"/>
        <v>0</v>
      </c>
      <c r="AN84" s="325">
        <f t="shared" si="26"/>
        <v>0</v>
      </c>
      <c r="AO84" s="325">
        <f t="shared" si="27"/>
        <v>0</v>
      </c>
      <c r="AP84" s="325">
        <f t="shared" si="28"/>
        <v>0</v>
      </c>
      <c r="AQ84" s="325">
        <f t="shared" si="29"/>
        <v>0</v>
      </c>
      <c r="AR84" s="325">
        <f t="shared" si="30"/>
        <v>0</v>
      </c>
      <c r="AS84" s="325">
        <f t="shared" si="31"/>
        <v>0</v>
      </c>
      <c r="AT84" s="325">
        <f t="shared" si="32"/>
        <v>0</v>
      </c>
      <c r="AU84" s="325">
        <f t="shared" si="33"/>
        <v>0</v>
      </c>
      <c r="AV84" s="326">
        <f t="shared" si="34"/>
        <v>0</v>
      </c>
      <c r="AX84" s="336"/>
      <c r="AY84" s="337"/>
      <c r="AZ84" s="337"/>
      <c r="BA84" s="337"/>
      <c r="BB84" s="338"/>
      <c r="BC84" s="324">
        <f t="shared" si="35"/>
        <v>0</v>
      </c>
      <c r="BD84" s="325"/>
      <c r="BE84" s="325"/>
      <c r="BF84" s="325"/>
      <c r="BG84" s="325"/>
      <c r="BH84" s="325"/>
      <c r="BI84" s="325"/>
      <c r="BJ84" s="325"/>
      <c r="BK84" s="325"/>
      <c r="BL84" s="326"/>
    </row>
    <row r="85" spans="2:64" ht="22.5">
      <c r="B85" s="366" t="s">
        <v>181</v>
      </c>
      <c r="C85" s="367" t="s">
        <v>181</v>
      </c>
      <c r="D85" s="368" t="s">
        <v>181</v>
      </c>
      <c r="E85" s="327" t="s">
        <v>182</v>
      </c>
      <c r="F85" s="328" t="s">
        <v>182</v>
      </c>
      <c r="G85" s="328" t="s">
        <v>182</v>
      </c>
      <c r="H85" s="328" t="s">
        <v>182</v>
      </c>
      <c r="I85" s="328" t="s">
        <v>182</v>
      </c>
      <c r="J85" s="328" t="s">
        <v>182</v>
      </c>
      <c r="K85" s="328" t="s">
        <v>182</v>
      </c>
      <c r="L85" s="328" t="s">
        <v>182</v>
      </c>
      <c r="M85" s="328" t="s">
        <v>182</v>
      </c>
      <c r="N85" s="328" t="s">
        <v>182</v>
      </c>
      <c r="O85" s="328" t="s">
        <v>182</v>
      </c>
      <c r="P85" s="328" t="s">
        <v>182</v>
      </c>
      <c r="Q85" s="328" t="s">
        <v>182</v>
      </c>
      <c r="R85" s="328" t="s">
        <v>182</v>
      </c>
      <c r="S85" s="328" t="s">
        <v>182</v>
      </c>
      <c r="T85" s="328" t="s">
        <v>182</v>
      </c>
      <c r="U85" s="328" t="s">
        <v>182</v>
      </c>
      <c r="V85" s="328" t="s">
        <v>182</v>
      </c>
      <c r="W85" s="328" t="s">
        <v>182</v>
      </c>
      <c r="X85" s="328" t="s">
        <v>182</v>
      </c>
      <c r="Y85" s="329" t="s">
        <v>182</v>
      </c>
      <c r="Z85" s="330" t="s">
        <v>157</v>
      </c>
      <c r="AA85" s="331" t="s">
        <v>157</v>
      </c>
      <c r="AB85" s="331" t="s">
        <v>157</v>
      </c>
      <c r="AC85" s="332" t="s">
        <v>157</v>
      </c>
      <c r="AD85" s="333">
        <v>1821.3366117355226</v>
      </c>
      <c r="AE85" s="334">
        <v>1821.3366117355226</v>
      </c>
      <c r="AF85" s="334">
        <v>1821.3366117355226</v>
      </c>
      <c r="AG85" s="335">
        <v>1821.3366117355226</v>
      </c>
      <c r="AH85" s="336"/>
      <c r="AI85" s="337"/>
      <c r="AJ85" s="337"/>
      <c r="AK85" s="337"/>
      <c r="AL85" s="338"/>
      <c r="AM85" s="324">
        <f t="shared" si="25"/>
        <v>0</v>
      </c>
      <c r="AN85" s="325">
        <f t="shared" si="26"/>
        <v>0</v>
      </c>
      <c r="AO85" s="325">
        <f t="shared" si="27"/>
        <v>0</v>
      </c>
      <c r="AP85" s="325">
        <f t="shared" si="28"/>
        <v>0</v>
      </c>
      <c r="AQ85" s="325">
        <f t="shared" si="29"/>
        <v>0</v>
      </c>
      <c r="AR85" s="325">
        <f t="shared" si="30"/>
        <v>0</v>
      </c>
      <c r="AS85" s="325">
        <f t="shared" si="31"/>
        <v>0</v>
      </c>
      <c r="AT85" s="325">
        <f t="shared" si="32"/>
        <v>0</v>
      </c>
      <c r="AU85" s="325">
        <f t="shared" si="33"/>
        <v>0</v>
      </c>
      <c r="AV85" s="326">
        <f t="shared" si="34"/>
        <v>0</v>
      </c>
      <c r="AX85" s="336"/>
      <c r="AY85" s="337"/>
      <c r="AZ85" s="337"/>
      <c r="BA85" s="337"/>
      <c r="BB85" s="338"/>
      <c r="BC85" s="324">
        <f t="shared" si="35"/>
        <v>0</v>
      </c>
      <c r="BD85" s="325"/>
      <c r="BE85" s="325"/>
      <c r="BF85" s="325"/>
      <c r="BG85" s="325"/>
      <c r="BH85" s="325"/>
      <c r="BI85" s="325"/>
      <c r="BJ85" s="325"/>
      <c r="BK85" s="325"/>
      <c r="BL85" s="326"/>
    </row>
    <row r="86" spans="2:64" ht="22.5">
      <c r="B86" s="366" t="s">
        <v>183</v>
      </c>
      <c r="C86" s="367" t="s">
        <v>183</v>
      </c>
      <c r="D86" s="368" t="s">
        <v>183</v>
      </c>
      <c r="E86" s="327" t="s">
        <v>184</v>
      </c>
      <c r="F86" s="328" t="s">
        <v>184</v>
      </c>
      <c r="G86" s="328" t="s">
        <v>184</v>
      </c>
      <c r="H86" s="328" t="s">
        <v>184</v>
      </c>
      <c r="I86" s="328" t="s">
        <v>184</v>
      </c>
      <c r="J86" s="328" t="s">
        <v>184</v>
      </c>
      <c r="K86" s="328" t="s">
        <v>184</v>
      </c>
      <c r="L86" s="328" t="s">
        <v>184</v>
      </c>
      <c r="M86" s="328" t="s">
        <v>184</v>
      </c>
      <c r="N86" s="328" t="s">
        <v>184</v>
      </c>
      <c r="O86" s="328" t="s">
        <v>184</v>
      </c>
      <c r="P86" s="328" t="s">
        <v>184</v>
      </c>
      <c r="Q86" s="328" t="s">
        <v>184</v>
      </c>
      <c r="R86" s="328" t="s">
        <v>184</v>
      </c>
      <c r="S86" s="328" t="s">
        <v>184</v>
      </c>
      <c r="T86" s="328" t="s">
        <v>184</v>
      </c>
      <c r="U86" s="328" t="s">
        <v>184</v>
      </c>
      <c r="V86" s="328" t="s">
        <v>184</v>
      </c>
      <c r="W86" s="328" t="s">
        <v>184</v>
      </c>
      <c r="X86" s="328" t="s">
        <v>184</v>
      </c>
      <c r="Y86" s="329" t="s">
        <v>184</v>
      </c>
      <c r="Z86" s="330" t="s">
        <v>157</v>
      </c>
      <c r="AA86" s="331" t="s">
        <v>157</v>
      </c>
      <c r="AB86" s="331" t="s">
        <v>157</v>
      </c>
      <c r="AC86" s="332" t="s">
        <v>157</v>
      </c>
      <c r="AD86" s="333">
        <v>611.2696208677304</v>
      </c>
      <c r="AE86" s="334">
        <v>611.2696208677304</v>
      </c>
      <c r="AF86" s="334">
        <v>611.2696208677304</v>
      </c>
      <c r="AG86" s="335">
        <v>611.2696208677304</v>
      </c>
      <c r="AH86" s="336"/>
      <c r="AI86" s="337"/>
      <c r="AJ86" s="337"/>
      <c r="AK86" s="337"/>
      <c r="AL86" s="338"/>
      <c r="AM86" s="324">
        <f t="shared" si="25"/>
        <v>0</v>
      </c>
      <c r="AN86" s="325">
        <f t="shared" si="26"/>
        <v>0</v>
      </c>
      <c r="AO86" s="325">
        <f t="shared" si="27"/>
        <v>0</v>
      </c>
      <c r="AP86" s="325">
        <f t="shared" si="28"/>
        <v>0</v>
      </c>
      <c r="AQ86" s="325">
        <f t="shared" si="29"/>
        <v>0</v>
      </c>
      <c r="AR86" s="325">
        <f t="shared" si="30"/>
        <v>0</v>
      </c>
      <c r="AS86" s="325">
        <f t="shared" si="31"/>
        <v>0</v>
      </c>
      <c r="AT86" s="325">
        <f t="shared" si="32"/>
        <v>0</v>
      </c>
      <c r="AU86" s="325">
        <f t="shared" si="33"/>
        <v>0</v>
      </c>
      <c r="AV86" s="326">
        <f t="shared" si="34"/>
        <v>0</v>
      </c>
      <c r="AX86" s="336"/>
      <c r="AY86" s="337"/>
      <c r="AZ86" s="337"/>
      <c r="BA86" s="337"/>
      <c r="BB86" s="338"/>
      <c r="BC86" s="324">
        <f t="shared" si="35"/>
        <v>0</v>
      </c>
      <c r="BD86" s="325"/>
      <c r="BE86" s="325"/>
      <c r="BF86" s="325"/>
      <c r="BG86" s="325"/>
      <c r="BH86" s="325"/>
      <c r="BI86" s="325"/>
      <c r="BJ86" s="325"/>
      <c r="BK86" s="325"/>
      <c r="BL86" s="326"/>
    </row>
    <row r="87" spans="2:64" ht="22.5">
      <c r="B87" s="366" t="s">
        <v>185</v>
      </c>
      <c r="C87" s="367" t="s">
        <v>185</v>
      </c>
      <c r="D87" s="368" t="s">
        <v>185</v>
      </c>
      <c r="E87" s="327" t="s">
        <v>186</v>
      </c>
      <c r="F87" s="328" t="s">
        <v>186</v>
      </c>
      <c r="G87" s="328" t="s">
        <v>186</v>
      </c>
      <c r="H87" s="328" t="s">
        <v>186</v>
      </c>
      <c r="I87" s="328" t="s">
        <v>186</v>
      </c>
      <c r="J87" s="328" t="s">
        <v>186</v>
      </c>
      <c r="K87" s="328" t="s">
        <v>186</v>
      </c>
      <c r="L87" s="328" t="s">
        <v>186</v>
      </c>
      <c r="M87" s="328" t="s">
        <v>186</v>
      </c>
      <c r="N87" s="328" t="s">
        <v>186</v>
      </c>
      <c r="O87" s="328" t="s">
        <v>186</v>
      </c>
      <c r="P87" s="328" t="s">
        <v>186</v>
      </c>
      <c r="Q87" s="328" t="s">
        <v>186</v>
      </c>
      <c r="R87" s="328" t="s">
        <v>186</v>
      </c>
      <c r="S87" s="328" t="s">
        <v>186</v>
      </c>
      <c r="T87" s="328" t="s">
        <v>186</v>
      </c>
      <c r="U87" s="328" t="s">
        <v>186</v>
      </c>
      <c r="V87" s="328" t="s">
        <v>186</v>
      </c>
      <c r="W87" s="328" t="s">
        <v>186</v>
      </c>
      <c r="X87" s="328" t="s">
        <v>186</v>
      </c>
      <c r="Y87" s="329" t="s">
        <v>186</v>
      </c>
      <c r="Z87" s="330" t="s">
        <v>207</v>
      </c>
      <c r="AA87" s="331" t="s">
        <v>187</v>
      </c>
      <c r="AB87" s="331" t="s">
        <v>187</v>
      </c>
      <c r="AC87" s="332" t="s">
        <v>187</v>
      </c>
      <c r="AD87" s="333">
        <v>2184.5824618686243</v>
      </c>
      <c r="AE87" s="334">
        <v>2184.5824618686243</v>
      </c>
      <c r="AF87" s="334">
        <v>2184.5824618686243</v>
      </c>
      <c r="AG87" s="335">
        <v>2184.5824618686243</v>
      </c>
      <c r="AH87" s="336"/>
      <c r="AI87" s="337"/>
      <c r="AJ87" s="337"/>
      <c r="AK87" s="337"/>
      <c r="AL87" s="338"/>
      <c r="AM87" s="324">
        <f t="shared" si="25"/>
        <v>0</v>
      </c>
      <c r="AN87" s="325">
        <f t="shared" si="26"/>
        <v>0</v>
      </c>
      <c r="AO87" s="325">
        <f t="shared" si="27"/>
        <v>0</v>
      </c>
      <c r="AP87" s="325">
        <f t="shared" si="28"/>
        <v>0</v>
      </c>
      <c r="AQ87" s="325">
        <f t="shared" si="29"/>
        <v>0</v>
      </c>
      <c r="AR87" s="325">
        <f t="shared" si="30"/>
        <v>0</v>
      </c>
      <c r="AS87" s="325">
        <f t="shared" si="31"/>
        <v>0</v>
      </c>
      <c r="AT87" s="325">
        <f t="shared" si="32"/>
        <v>0</v>
      </c>
      <c r="AU87" s="325">
        <f t="shared" si="33"/>
        <v>0</v>
      </c>
      <c r="AV87" s="326">
        <f t="shared" si="34"/>
        <v>0</v>
      </c>
      <c r="AX87" s="336"/>
      <c r="AY87" s="337"/>
      <c r="AZ87" s="337"/>
      <c r="BA87" s="337"/>
      <c r="BB87" s="338"/>
      <c r="BC87" s="324">
        <f t="shared" si="35"/>
        <v>0</v>
      </c>
      <c r="BD87" s="325"/>
      <c r="BE87" s="325"/>
      <c r="BF87" s="325"/>
      <c r="BG87" s="325"/>
      <c r="BH87" s="325"/>
      <c r="BI87" s="325"/>
      <c r="BJ87" s="325"/>
      <c r="BK87" s="325"/>
      <c r="BL87" s="326"/>
    </row>
    <row r="88" spans="2:64" ht="22.5">
      <c r="B88" s="366" t="s">
        <v>188</v>
      </c>
      <c r="C88" s="367" t="s">
        <v>188</v>
      </c>
      <c r="D88" s="368" t="s">
        <v>188</v>
      </c>
      <c r="E88" s="327" t="s">
        <v>189</v>
      </c>
      <c r="F88" s="328" t="s">
        <v>189</v>
      </c>
      <c r="G88" s="328" t="s">
        <v>189</v>
      </c>
      <c r="H88" s="328" t="s">
        <v>189</v>
      </c>
      <c r="I88" s="328" t="s">
        <v>189</v>
      </c>
      <c r="J88" s="328" t="s">
        <v>189</v>
      </c>
      <c r="K88" s="328" t="s">
        <v>189</v>
      </c>
      <c r="L88" s="328" t="s">
        <v>189</v>
      </c>
      <c r="M88" s="328" t="s">
        <v>189</v>
      </c>
      <c r="N88" s="328" t="s">
        <v>189</v>
      </c>
      <c r="O88" s="328" t="s">
        <v>189</v>
      </c>
      <c r="P88" s="328" t="s">
        <v>189</v>
      </c>
      <c r="Q88" s="328" t="s">
        <v>189</v>
      </c>
      <c r="R88" s="328" t="s">
        <v>189</v>
      </c>
      <c r="S88" s="328" t="s">
        <v>189</v>
      </c>
      <c r="T88" s="328" t="s">
        <v>189</v>
      </c>
      <c r="U88" s="328" t="s">
        <v>189</v>
      </c>
      <c r="V88" s="328" t="s">
        <v>189</v>
      </c>
      <c r="W88" s="328" t="s">
        <v>189</v>
      </c>
      <c r="X88" s="328" t="s">
        <v>189</v>
      </c>
      <c r="Y88" s="329" t="s">
        <v>189</v>
      </c>
      <c r="Z88" s="330" t="s">
        <v>207</v>
      </c>
      <c r="AA88" s="331" t="s">
        <v>187</v>
      </c>
      <c r="AB88" s="331" t="s">
        <v>187</v>
      </c>
      <c r="AC88" s="332" t="s">
        <v>187</v>
      </c>
      <c r="AD88" s="333">
        <v>3100.6137768779267</v>
      </c>
      <c r="AE88" s="334">
        <v>3100.6137768779267</v>
      </c>
      <c r="AF88" s="334">
        <v>3100.6137768779267</v>
      </c>
      <c r="AG88" s="335">
        <v>3100.6137768779267</v>
      </c>
      <c r="AH88" s="336"/>
      <c r="AI88" s="337"/>
      <c r="AJ88" s="337"/>
      <c r="AK88" s="337"/>
      <c r="AL88" s="338"/>
      <c r="AM88" s="324">
        <f t="shared" si="25"/>
        <v>0</v>
      </c>
      <c r="AN88" s="325">
        <f t="shared" si="26"/>
        <v>0</v>
      </c>
      <c r="AO88" s="325">
        <f t="shared" si="27"/>
        <v>0</v>
      </c>
      <c r="AP88" s="325">
        <f t="shared" si="28"/>
        <v>0</v>
      </c>
      <c r="AQ88" s="325">
        <f t="shared" si="29"/>
        <v>0</v>
      </c>
      <c r="AR88" s="325">
        <f t="shared" si="30"/>
        <v>0</v>
      </c>
      <c r="AS88" s="325">
        <f t="shared" si="31"/>
        <v>0</v>
      </c>
      <c r="AT88" s="325">
        <f t="shared" si="32"/>
        <v>0</v>
      </c>
      <c r="AU88" s="325">
        <f t="shared" si="33"/>
        <v>0</v>
      </c>
      <c r="AV88" s="326">
        <f t="shared" si="34"/>
        <v>0</v>
      </c>
      <c r="AX88" s="336"/>
      <c r="AY88" s="337"/>
      <c r="AZ88" s="337"/>
      <c r="BA88" s="337"/>
      <c r="BB88" s="338"/>
      <c r="BC88" s="324">
        <f t="shared" si="35"/>
        <v>0</v>
      </c>
      <c r="BD88" s="325"/>
      <c r="BE88" s="325"/>
      <c r="BF88" s="325"/>
      <c r="BG88" s="325"/>
      <c r="BH88" s="325"/>
      <c r="BI88" s="325"/>
      <c r="BJ88" s="325"/>
      <c r="BK88" s="325"/>
      <c r="BL88" s="326"/>
    </row>
    <row r="89" spans="2:64" ht="22.5">
      <c r="B89" s="366" t="s">
        <v>190</v>
      </c>
      <c r="C89" s="367" t="s">
        <v>190</v>
      </c>
      <c r="D89" s="368" t="s">
        <v>190</v>
      </c>
      <c r="E89" s="327" t="s">
        <v>191</v>
      </c>
      <c r="F89" s="328" t="s">
        <v>191</v>
      </c>
      <c r="G89" s="328" t="s">
        <v>191</v>
      </c>
      <c r="H89" s="328" t="s">
        <v>191</v>
      </c>
      <c r="I89" s="328" t="s">
        <v>191</v>
      </c>
      <c r="J89" s="328" t="s">
        <v>191</v>
      </c>
      <c r="K89" s="328" t="s">
        <v>191</v>
      </c>
      <c r="L89" s="328" t="s">
        <v>191</v>
      </c>
      <c r="M89" s="328" t="s">
        <v>191</v>
      </c>
      <c r="N89" s="328" t="s">
        <v>191</v>
      </c>
      <c r="O89" s="328" t="s">
        <v>191</v>
      </c>
      <c r="P89" s="328" t="s">
        <v>191</v>
      </c>
      <c r="Q89" s="328" t="s">
        <v>191</v>
      </c>
      <c r="R89" s="328" t="s">
        <v>191</v>
      </c>
      <c r="S89" s="328" t="s">
        <v>191</v>
      </c>
      <c r="T89" s="328" t="s">
        <v>191</v>
      </c>
      <c r="U89" s="328" t="s">
        <v>191</v>
      </c>
      <c r="V89" s="328" t="s">
        <v>191</v>
      </c>
      <c r="W89" s="328" t="s">
        <v>191</v>
      </c>
      <c r="X89" s="328" t="s">
        <v>191</v>
      </c>
      <c r="Y89" s="329" t="s">
        <v>191</v>
      </c>
      <c r="Z89" s="330" t="s">
        <v>207</v>
      </c>
      <c r="AA89" s="331" t="s">
        <v>187</v>
      </c>
      <c r="AB89" s="331" t="s">
        <v>187</v>
      </c>
      <c r="AC89" s="332" t="s">
        <v>187</v>
      </c>
      <c r="AD89" s="333">
        <v>6243.178893983417</v>
      </c>
      <c r="AE89" s="334">
        <v>6243.178893983417</v>
      </c>
      <c r="AF89" s="334">
        <v>6243.178893983417</v>
      </c>
      <c r="AG89" s="335">
        <v>6243.178893983417</v>
      </c>
      <c r="AH89" s="336"/>
      <c r="AI89" s="337"/>
      <c r="AJ89" s="337"/>
      <c r="AK89" s="337"/>
      <c r="AL89" s="338"/>
      <c r="AM89" s="324">
        <f t="shared" si="25"/>
        <v>0</v>
      </c>
      <c r="AN89" s="325">
        <f t="shared" si="26"/>
        <v>0</v>
      </c>
      <c r="AO89" s="325">
        <f t="shared" si="27"/>
        <v>0</v>
      </c>
      <c r="AP89" s="325">
        <f t="shared" si="28"/>
        <v>0</v>
      </c>
      <c r="AQ89" s="325">
        <f t="shared" si="29"/>
        <v>0</v>
      </c>
      <c r="AR89" s="325">
        <f t="shared" si="30"/>
        <v>0</v>
      </c>
      <c r="AS89" s="325">
        <f t="shared" si="31"/>
        <v>0</v>
      </c>
      <c r="AT89" s="325">
        <f t="shared" si="32"/>
        <v>0</v>
      </c>
      <c r="AU89" s="325">
        <f t="shared" si="33"/>
        <v>0</v>
      </c>
      <c r="AV89" s="326">
        <f t="shared" si="34"/>
        <v>0</v>
      </c>
      <c r="AX89" s="336"/>
      <c r="AY89" s="337"/>
      <c r="AZ89" s="337"/>
      <c r="BA89" s="337"/>
      <c r="BB89" s="338"/>
      <c r="BC89" s="324">
        <f t="shared" si="35"/>
        <v>0</v>
      </c>
      <c r="BD89" s="325"/>
      <c r="BE89" s="325"/>
      <c r="BF89" s="325"/>
      <c r="BG89" s="325"/>
      <c r="BH89" s="325"/>
      <c r="BI89" s="325"/>
      <c r="BJ89" s="325"/>
      <c r="BK89" s="325"/>
      <c r="BL89" s="326"/>
    </row>
    <row r="90" spans="2:64" ht="22.5">
      <c r="B90" s="366" t="s">
        <v>192</v>
      </c>
      <c r="C90" s="367" t="s">
        <v>192</v>
      </c>
      <c r="D90" s="368" t="s">
        <v>192</v>
      </c>
      <c r="E90" s="327" t="s">
        <v>193</v>
      </c>
      <c r="F90" s="328" t="s">
        <v>193</v>
      </c>
      <c r="G90" s="328" t="s">
        <v>193</v>
      </c>
      <c r="H90" s="328" t="s">
        <v>193</v>
      </c>
      <c r="I90" s="328" t="s">
        <v>193</v>
      </c>
      <c r="J90" s="328" t="s">
        <v>193</v>
      </c>
      <c r="K90" s="328" t="s">
        <v>193</v>
      </c>
      <c r="L90" s="328" t="s">
        <v>193</v>
      </c>
      <c r="M90" s="328" t="s">
        <v>193</v>
      </c>
      <c r="N90" s="328" t="s">
        <v>193</v>
      </c>
      <c r="O90" s="328" t="s">
        <v>193</v>
      </c>
      <c r="P90" s="328" t="s">
        <v>193</v>
      </c>
      <c r="Q90" s="328" t="s">
        <v>193</v>
      </c>
      <c r="R90" s="328" t="s">
        <v>193</v>
      </c>
      <c r="S90" s="328" t="s">
        <v>193</v>
      </c>
      <c r="T90" s="328" t="s">
        <v>193</v>
      </c>
      <c r="U90" s="328" t="s">
        <v>193</v>
      </c>
      <c r="V90" s="328" t="s">
        <v>193</v>
      </c>
      <c r="W90" s="328" t="s">
        <v>193</v>
      </c>
      <c r="X90" s="328" t="s">
        <v>193</v>
      </c>
      <c r="Y90" s="329" t="s">
        <v>193</v>
      </c>
      <c r="Z90" s="330" t="s">
        <v>207</v>
      </c>
      <c r="AA90" s="331" t="s">
        <v>187</v>
      </c>
      <c r="AB90" s="331" t="s">
        <v>187</v>
      </c>
      <c r="AC90" s="332" t="s">
        <v>187</v>
      </c>
      <c r="AD90" s="333">
        <v>1677.9953563204908</v>
      </c>
      <c r="AE90" s="334">
        <v>1677.9953563204908</v>
      </c>
      <c r="AF90" s="334">
        <v>1677.9953563204908</v>
      </c>
      <c r="AG90" s="335">
        <v>1677.9953563204908</v>
      </c>
      <c r="AH90" s="336"/>
      <c r="AI90" s="337"/>
      <c r="AJ90" s="337"/>
      <c r="AK90" s="337"/>
      <c r="AL90" s="338"/>
      <c r="AM90" s="324">
        <f t="shared" si="25"/>
        <v>0</v>
      </c>
      <c r="AN90" s="325">
        <f t="shared" si="26"/>
        <v>0</v>
      </c>
      <c r="AO90" s="325">
        <f t="shared" si="27"/>
        <v>0</v>
      </c>
      <c r="AP90" s="325">
        <f t="shared" si="28"/>
        <v>0</v>
      </c>
      <c r="AQ90" s="325">
        <f t="shared" si="29"/>
        <v>0</v>
      </c>
      <c r="AR90" s="325">
        <f t="shared" si="30"/>
        <v>0</v>
      </c>
      <c r="AS90" s="325">
        <f t="shared" si="31"/>
        <v>0</v>
      </c>
      <c r="AT90" s="325">
        <f t="shared" si="32"/>
        <v>0</v>
      </c>
      <c r="AU90" s="325">
        <f t="shared" si="33"/>
        <v>0</v>
      </c>
      <c r="AV90" s="326">
        <f t="shared" si="34"/>
        <v>0</v>
      </c>
      <c r="AX90" s="336"/>
      <c r="AY90" s="337"/>
      <c r="AZ90" s="337"/>
      <c r="BA90" s="337"/>
      <c r="BB90" s="338"/>
      <c r="BC90" s="324">
        <f t="shared" si="35"/>
        <v>0</v>
      </c>
      <c r="BD90" s="325"/>
      <c r="BE90" s="325"/>
      <c r="BF90" s="325"/>
      <c r="BG90" s="325"/>
      <c r="BH90" s="325"/>
      <c r="BI90" s="325"/>
      <c r="BJ90" s="325"/>
      <c r="BK90" s="325"/>
      <c r="BL90" s="326"/>
    </row>
    <row r="91" spans="2:64" ht="22.5">
      <c r="B91" s="366" t="s">
        <v>192</v>
      </c>
      <c r="C91" s="367" t="s">
        <v>192</v>
      </c>
      <c r="D91" s="368" t="s">
        <v>192</v>
      </c>
      <c r="E91" s="327" t="s">
        <v>194</v>
      </c>
      <c r="F91" s="328" t="s">
        <v>194</v>
      </c>
      <c r="G91" s="328" t="s">
        <v>194</v>
      </c>
      <c r="H91" s="328" t="s">
        <v>194</v>
      </c>
      <c r="I91" s="328" t="s">
        <v>194</v>
      </c>
      <c r="J91" s="328" t="s">
        <v>194</v>
      </c>
      <c r="K91" s="328" t="s">
        <v>194</v>
      </c>
      <c r="L91" s="328" t="s">
        <v>194</v>
      </c>
      <c r="M91" s="328" t="s">
        <v>194</v>
      </c>
      <c r="N91" s="328" t="s">
        <v>194</v>
      </c>
      <c r="O91" s="328" t="s">
        <v>194</v>
      </c>
      <c r="P91" s="328" t="s">
        <v>194</v>
      </c>
      <c r="Q91" s="328" t="s">
        <v>194</v>
      </c>
      <c r="R91" s="328" t="s">
        <v>194</v>
      </c>
      <c r="S91" s="328" t="s">
        <v>194</v>
      </c>
      <c r="T91" s="328" t="s">
        <v>194</v>
      </c>
      <c r="U91" s="328" t="s">
        <v>194</v>
      </c>
      <c r="V91" s="328" t="s">
        <v>194</v>
      </c>
      <c r="W91" s="328" t="s">
        <v>194</v>
      </c>
      <c r="X91" s="328" t="s">
        <v>194</v>
      </c>
      <c r="Y91" s="329" t="s">
        <v>194</v>
      </c>
      <c r="Z91" s="330" t="s">
        <v>207</v>
      </c>
      <c r="AA91" s="331" t="s">
        <v>187</v>
      </c>
      <c r="AB91" s="331" t="s">
        <v>187</v>
      </c>
      <c r="AC91" s="332" t="s">
        <v>187</v>
      </c>
      <c r="AD91" s="333">
        <v>1677.9953563204908</v>
      </c>
      <c r="AE91" s="334">
        <v>1677.9953563204908</v>
      </c>
      <c r="AF91" s="334">
        <v>1677.9953563204908</v>
      </c>
      <c r="AG91" s="335">
        <v>1677.9953563204908</v>
      </c>
      <c r="AH91" s="336"/>
      <c r="AI91" s="337"/>
      <c r="AJ91" s="337"/>
      <c r="AK91" s="337"/>
      <c r="AL91" s="338"/>
      <c r="AM91" s="324">
        <f t="shared" si="25"/>
        <v>0</v>
      </c>
      <c r="AN91" s="325">
        <f t="shared" si="26"/>
        <v>0</v>
      </c>
      <c r="AO91" s="325">
        <f t="shared" si="27"/>
        <v>0</v>
      </c>
      <c r="AP91" s="325">
        <f t="shared" si="28"/>
        <v>0</v>
      </c>
      <c r="AQ91" s="325">
        <f t="shared" si="29"/>
        <v>0</v>
      </c>
      <c r="AR91" s="325">
        <f t="shared" si="30"/>
        <v>0</v>
      </c>
      <c r="AS91" s="325">
        <f t="shared" si="31"/>
        <v>0</v>
      </c>
      <c r="AT91" s="325">
        <f t="shared" si="32"/>
        <v>0</v>
      </c>
      <c r="AU91" s="325">
        <f t="shared" si="33"/>
        <v>0</v>
      </c>
      <c r="AV91" s="326">
        <f t="shared" si="34"/>
        <v>0</v>
      </c>
      <c r="AX91" s="336"/>
      <c r="AY91" s="337"/>
      <c r="AZ91" s="337"/>
      <c r="BA91" s="337"/>
      <c r="BB91" s="338"/>
      <c r="BC91" s="324">
        <f t="shared" si="35"/>
        <v>0</v>
      </c>
      <c r="BD91" s="325"/>
      <c r="BE91" s="325"/>
      <c r="BF91" s="325"/>
      <c r="BG91" s="325"/>
      <c r="BH91" s="325"/>
      <c r="BI91" s="325"/>
      <c r="BJ91" s="325"/>
      <c r="BK91" s="325"/>
      <c r="BL91" s="326"/>
    </row>
    <row r="92" spans="2:64" ht="22.5">
      <c r="B92" s="366" t="s">
        <v>195</v>
      </c>
      <c r="C92" s="367" t="s">
        <v>195</v>
      </c>
      <c r="D92" s="368" t="s">
        <v>195</v>
      </c>
      <c r="E92" s="327" t="s">
        <v>196</v>
      </c>
      <c r="F92" s="328" t="s">
        <v>196</v>
      </c>
      <c r="G92" s="328" t="s">
        <v>196</v>
      </c>
      <c r="H92" s="328" t="s">
        <v>196</v>
      </c>
      <c r="I92" s="328" t="s">
        <v>196</v>
      </c>
      <c r="J92" s="328" t="s">
        <v>196</v>
      </c>
      <c r="K92" s="328" t="s">
        <v>196</v>
      </c>
      <c r="L92" s="328" t="s">
        <v>196</v>
      </c>
      <c r="M92" s="328" t="s">
        <v>196</v>
      </c>
      <c r="N92" s="328" t="s">
        <v>196</v>
      </c>
      <c r="O92" s="328" t="s">
        <v>196</v>
      </c>
      <c r="P92" s="328" t="s">
        <v>196</v>
      </c>
      <c r="Q92" s="328" t="s">
        <v>196</v>
      </c>
      <c r="R92" s="328" t="s">
        <v>196</v>
      </c>
      <c r="S92" s="328" t="s">
        <v>196</v>
      </c>
      <c r="T92" s="328" t="s">
        <v>196</v>
      </c>
      <c r="U92" s="328" t="s">
        <v>196</v>
      </c>
      <c r="V92" s="328" t="s">
        <v>196</v>
      </c>
      <c r="W92" s="328" t="s">
        <v>196</v>
      </c>
      <c r="X92" s="328" t="s">
        <v>196</v>
      </c>
      <c r="Y92" s="329" t="s">
        <v>196</v>
      </c>
      <c r="Z92" s="330" t="s">
        <v>207</v>
      </c>
      <c r="AA92" s="331" t="s">
        <v>187</v>
      </c>
      <c r="AB92" s="331" t="s">
        <v>187</v>
      </c>
      <c r="AC92" s="332" t="s">
        <v>187</v>
      </c>
      <c r="AD92" s="333">
        <v>1193.3236165692183</v>
      </c>
      <c r="AE92" s="334">
        <v>1193.3236165692183</v>
      </c>
      <c r="AF92" s="334">
        <v>1193.3236165692183</v>
      </c>
      <c r="AG92" s="335">
        <v>1193.3236165692183</v>
      </c>
      <c r="AH92" s="336"/>
      <c r="AI92" s="337"/>
      <c r="AJ92" s="337"/>
      <c r="AK92" s="337"/>
      <c r="AL92" s="338"/>
      <c r="AM92" s="324">
        <f t="shared" si="25"/>
        <v>0</v>
      </c>
      <c r="AN92" s="325">
        <f t="shared" si="26"/>
        <v>0</v>
      </c>
      <c r="AO92" s="325">
        <f t="shared" si="27"/>
        <v>0</v>
      </c>
      <c r="AP92" s="325">
        <f t="shared" si="28"/>
        <v>0</v>
      </c>
      <c r="AQ92" s="325">
        <f t="shared" si="29"/>
        <v>0</v>
      </c>
      <c r="AR92" s="325">
        <f t="shared" si="30"/>
        <v>0</v>
      </c>
      <c r="AS92" s="325">
        <f t="shared" si="31"/>
        <v>0</v>
      </c>
      <c r="AT92" s="325">
        <f t="shared" si="32"/>
        <v>0</v>
      </c>
      <c r="AU92" s="325">
        <f t="shared" si="33"/>
        <v>0</v>
      </c>
      <c r="AV92" s="326">
        <f t="shared" si="34"/>
        <v>0</v>
      </c>
      <c r="AX92" s="336"/>
      <c r="AY92" s="337"/>
      <c r="AZ92" s="337"/>
      <c r="BA92" s="337"/>
      <c r="BB92" s="338"/>
      <c r="BC92" s="324">
        <f t="shared" si="35"/>
        <v>0</v>
      </c>
      <c r="BD92" s="325"/>
      <c r="BE92" s="325"/>
      <c r="BF92" s="325"/>
      <c r="BG92" s="325"/>
      <c r="BH92" s="325"/>
      <c r="BI92" s="325"/>
      <c r="BJ92" s="325"/>
      <c r="BK92" s="325"/>
      <c r="BL92" s="326"/>
    </row>
    <row r="93" spans="2:64" ht="22.5">
      <c r="B93" s="366" t="s">
        <v>197</v>
      </c>
      <c r="C93" s="367" t="s">
        <v>197</v>
      </c>
      <c r="D93" s="368" t="s">
        <v>197</v>
      </c>
      <c r="E93" s="327" t="s">
        <v>198</v>
      </c>
      <c r="F93" s="328" t="s">
        <v>198</v>
      </c>
      <c r="G93" s="328" t="s">
        <v>198</v>
      </c>
      <c r="H93" s="328" t="s">
        <v>198</v>
      </c>
      <c r="I93" s="328" t="s">
        <v>198</v>
      </c>
      <c r="J93" s="328" t="s">
        <v>198</v>
      </c>
      <c r="K93" s="328" t="s">
        <v>198</v>
      </c>
      <c r="L93" s="328" t="s">
        <v>198</v>
      </c>
      <c r="M93" s="328" t="s">
        <v>198</v>
      </c>
      <c r="N93" s="328" t="s">
        <v>198</v>
      </c>
      <c r="O93" s="328" t="s">
        <v>198</v>
      </c>
      <c r="P93" s="328" t="s">
        <v>198</v>
      </c>
      <c r="Q93" s="328" t="s">
        <v>198</v>
      </c>
      <c r="R93" s="328" t="s">
        <v>198</v>
      </c>
      <c r="S93" s="328" t="s">
        <v>198</v>
      </c>
      <c r="T93" s="328" t="s">
        <v>198</v>
      </c>
      <c r="U93" s="328" t="s">
        <v>198</v>
      </c>
      <c r="V93" s="328" t="s">
        <v>198</v>
      </c>
      <c r="W93" s="328" t="s">
        <v>198</v>
      </c>
      <c r="X93" s="328" t="s">
        <v>198</v>
      </c>
      <c r="Y93" s="329" t="s">
        <v>198</v>
      </c>
      <c r="Z93" s="330" t="s">
        <v>207</v>
      </c>
      <c r="AA93" s="331" t="s">
        <v>187</v>
      </c>
      <c r="AB93" s="331" t="s">
        <v>187</v>
      </c>
      <c r="AC93" s="332" t="s">
        <v>187</v>
      </c>
      <c r="AD93" s="333">
        <v>1193.3236165692183</v>
      </c>
      <c r="AE93" s="334">
        <v>1193.3236165692183</v>
      </c>
      <c r="AF93" s="334">
        <v>1193.3236165692183</v>
      </c>
      <c r="AG93" s="335">
        <v>1193.3236165692183</v>
      </c>
      <c r="AH93" s="336"/>
      <c r="AI93" s="337"/>
      <c r="AJ93" s="337"/>
      <c r="AK93" s="337"/>
      <c r="AL93" s="338"/>
      <c r="AM93" s="324">
        <f t="shared" si="25"/>
        <v>0</v>
      </c>
      <c r="AN93" s="325">
        <f t="shared" si="26"/>
        <v>0</v>
      </c>
      <c r="AO93" s="325">
        <f t="shared" si="27"/>
        <v>0</v>
      </c>
      <c r="AP93" s="325">
        <f t="shared" si="28"/>
        <v>0</v>
      </c>
      <c r="AQ93" s="325">
        <f t="shared" si="29"/>
        <v>0</v>
      </c>
      <c r="AR93" s="325">
        <f t="shared" si="30"/>
        <v>0</v>
      </c>
      <c r="AS93" s="325">
        <f t="shared" si="31"/>
        <v>0</v>
      </c>
      <c r="AT93" s="325">
        <f t="shared" si="32"/>
        <v>0</v>
      </c>
      <c r="AU93" s="325">
        <f t="shared" si="33"/>
        <v>0</v>
      </c>
      <c r="AV93" s="326">
        <f t="shared" si="34"/>
        <v>0</v>
      </c>
      <c r="AX93" s="336"/>
      <c r="AY93" s="337"/>
      <c r="AZ93" s="337"/>
      <c r="BA93" s="337"/>
      <c r="BB93" s="338"/>
      <c r="BC93" s="324">
        <f t="shared" si="35"/>
        <v>0</v>
      </c>
      <c r="BD93" s="325"/>
      <c r="BE93" s="325"/>
      <c r="BF93" s="325"/>
      <c r="BG93" s="325"/>
      <c r="BH93" s="325"/>
      <c r="BI93" s="325"/>
      <c r="BJ93" s="325"/>
      <c r="BK93" s="325"/>
      <c r="BL93" s="326"/>
    </row>
    <row r="94" spans="2:64" ht="22.5">
      <c r="B94" s="366" t="s">
        <v>199</v>
      </c>
      <c r="C94" s="367" t="s">
        <v>199</v>
      </c>
      <c r="D94" s="368" t="s">
        <v>199</v>
      </c>
      <c r="E94" s="327" t="s">
        <v>200</v>
      </c>
      <c r="F94" s="328" t="s">
        <v>200</v>
      </c>
      <c r="G94" s="328" t="s">
        <v>200</v>
      </c>
      <c r="H94" s="328" t="s">
        <v>200</v>
      </c>
      <c r="I94" s="328" t="s">
        <v>200</v>
      </c>
      <c r="J94" s="328" t="s">
        <v>200</v>
      </c>
      <c r="K94" s="328" t="s">
        <v>200</v>
      </c>
      <c r="L94" s="328" t="s">
        <v>200</v>
      </c>
      <c r="M94" s="328" t="s">
        <v>200</v>
      </c>
      <c r="N94" s="328" t="s">
        <v>200</v>
      </c>
      <c r="O94" s="328" t="s">
        <v>200</v>
      </c>
      <c r="P94" s="328" t="s">
        <v>200</v>
      </c>
      <c r="Q94" s="328" t="s">
        <v>200</v>
      </c>
      <c r="R94" s="328" t="s">
        <v>200</v>
      </c>
      <c r="S94" s="328" t="s">
        <v>200</v>
      </c>
      <c r="T94" s="328" t="s">
        <v>200</v>
      </c>
      <c r="U94" s="328" t="s">
        <v>200</v>
      </c>
      <c r="V94" s="328" t="s">
        <v>200</v>
      </c>
      <c r="W94" s="328" t="s">
        <v>200</v>
      </c>
      <c r="X94" s="328" t="s">
        <v>200</v>
      </c>
      <c r="Y94" s="329" t="s">
        <v>200</v>
      </c>
      <c r="Z94" s="330" t="s">
        <v>157</v>
      </c>
      <c r="AA94" s="331" t="s">
        <v>157</v>
      </c>
      <c r="AB94" s="331" t="s">
        <v>157</v>
      </c>
      <c r="AC94" s="332" t="s">
        <v>157</v>
      </c>
      <c r="AD94" s="333">
        <v>75.61791365827662</v>
      </c>
      <c r="AE94" s="334">
        <v>75.61791365827662</v>
      </c>
      <c r="AF94" s="334">
        <v>75.61791365827662</v>
      </c>
      <c r="AG94" s="335">
        <v>75.61791365827662</v>
      </c>
      <c r="AH94" s="336"/>
      <c r="AI94" s="337"/>
      <c r="AJ94" s="337"/>
      <c r="AK94" s="337"/>
      <c r="AL94" s="338"/>
      <c r="AM94" s="324">
        <f t="shared" si="25"/>
        <v>0</v>
      </c>
      <c r="AN94" s="325">
        <f t="shared" si="26"/>
        <v>0</v>
      </c>
      <c r="AO94" s="325">
        <f t="shared" si="27"/>
        <v>0</v>
      </c>
      <c r="AP94" s="325">
        <f t="shared" si="28"/>
        <v>0</v>
      </c>
      <c r="AQ94" s="325">
        <f t="shared" si="29"/>
        <v>0</v>
      </c>
      <c r="AR94" s="325">
        <f t="shared" si="30"/>
        <v>0</v>
      </c>
      <c r="AS94" s="325">
        <f t="shared" si="31"/>
        <v>0</v>
      </c>
      <c r="AT94" s="325">
        <f t="shared" si="32"/>
        <v>0</v>
      </c>
      <c r="AU94" s="325">
        <f t="shared" si="33"/>
        <v>0</v>
      </c>
      <c r="AV94" s="326">
        <f t="shared" si="34"/>
        <v>0</v>
      </c>
      <c r="AX94" s="336"/>
      <c r="AY94" s="337"/>
      <c r="AZ94" s="337"/>
      <c r="BA94" s="337"/>
      <c r="BB94" s="338"/>
      <c r="BC94" s="324">
        <f t="shared" si="35"/>
        <v>0</v>
      </c>
      <c r="BD94" s="325"/>
      <c r="BE94" s="325"/>
      <c r="BF94" s="325"/>
      <c r="BG94" s="325"/>
      <c r="BH94" s="325"/>
      <c r="BI94" s="325"/>
      <c r="BJ94" s="325"/>
      <c r="BK94" s="325"/>
      <c r="BL94" s="326"/>
    </row>
    <row r="95" spans="2:64" ht="22.5">
      <c r="B95" s="366" t="s">
        <v>201</v>
      </c>
      <c r="C95" s="367" t="s">
        <v>201</v>
      </c>
      <c r="D95" s="368" t="s">
        <v>201</v>
      </c>
      <c r="E95" s="327" t="s">
        <v>202</v>
      </c>
      <c r="F95" s="328" t="s">
        <v>202</v>
      </c>
      <c r="G95" s="328" t="s">
        <v>202</v>
      </c>
      <c r="H95" s="328" t="s">
        <v>202</v>
      </c>
      <c r="I95" s="328" t="s">
        <v>202</v>
      </c>
      <c r="J95" s="328" t="s">
        <v>202</v>
      </c>
      <c r="K95" s="328" t="s">
        <v>202</v>
      </c>
      <c r="L95" s="328" t="s">
        <v>202</v>
      </c>
      <c r="M95" s="328" t="s">
        <v>202</v>
      </c>
      <c r="N95" s="328" t="s">
        <v>202</v>
      </c>
      <c r="O95" s="328" t="s">
        <v>202</v>
      </c>
      <c r="P95" s="328" t="s">
        <v>202</v>
      </c>
      <c r="Q95" s="328" t="s">
        <v>202</v>
      </c>
      <c r="R95" s="328" t="s">
        <v>202</v>
      </c>
      <c r="S95" s="328" t="s">
        <v>202</v>
      </c>
      <c r="T95" s="328" t="s">
        <v>202</v>
      </c>
      <c r="U95" s="328" t="s">
        <v>202</v>
      </c>
      <c r="V95" s="328" t="s">
        <v>202</v>
      </c>
      <c r="W95" s="328" t="s">
        <v>202</v>
      </c>
      <c r="X95" s="328" t="s">
        <v>202</v>
      </c>
      <c r="Y95" s="329" t="s">
        <v>202</v>
      </c>
      <c r="Z95" s="330" t="s">
        <v>203</v>
      </c>
      <c r="AA95" s="331" t="s">
        <v>203</v>
      </c>
      <c r="AB95" s="331" t="s">
        <v>203</v>
      </c>
      <c r="AC95" s="332" t="s">
        <v>203</v>
      </c>
      <c r="AD95" s="333">
        <v>44.0845373282967</v>
      </c>
      <c r="AE95" s="334">
        <v>44.0845373282967</v>
      </c>
      <c r="AF95" s="334">
        <v>44.0845373282967</v>
      </c>
      <c r="AG95" s="335">
        <v>44.0845373282967</v>
      </c>
      <c r="AH95" s="336"/>
      <c r="AI95" s="337"/>
      <c r="AJ95" s="337"/>
      <c r="AK95" s="337"/>
      <c r="AL95" s="338"/>
      <c r="AM95" s="324">
        <f t="shared" si="25"/>
        <v>0</v>
      </c>
      <c r="AN95" s="325">
        <f t="shared" si="26"/>
        <v>0</v>
      </c>
      <c r="AO95" s="325">
        <f t="shared" si="27"/>
        <v>0</v>
      </c>
      <c r="AP95" s="325">
        <f t="shared" si="28"/>
        <v>0</v>
      </c>
      <c r="AQ95" s="325">
        <f t="shared" si="29"/>
        <v>0</v>
      </c>
      <c r="AR95" s="325">
        <f t="shared" si="30"/>
        <v>0</v>
      </c>
      <c r="AS95" s="325">
        <f t="shared" si="31"/>
        <v>0</v>
      </c>
      <c r="AT95" s="325">
        <f t="shared" si="32"/>
        <v>0</v>
      </c>
      <c r="AU95" s="325">
        <f t="shared" si="33"/>
        <v>0</v>
      </c>
      <c r="AV95" s="326">
        <f t="shared" si="34"/>
        <v>0</v>
      </c>
      <c r="AX95" s="336"/>
      <c r="AY95" s="337"/>
      <c r="AZ95" s="337"/>
      <c r="BA95" s="337"/>
      <c r="BB95" s="338"/>
      <c r="BC95" s="324">
        <f t="shared" si="35"/>
        <v>0</v>
      </c>
      <c r="BD95" s="325"/>
      <c r="BE95" s="325"/>
      <c r="BF95" s="325"/>
      <c r="BG95" s="325"/>
      <c r="BH95" s="325"/>
      <c r="BI95" s="325"/>
      <c r="BJ95" s="325"/>
      <c r="BK95" s="325"/>
      <c r="BL95" s="326"/>
    </row>
    <row r="96" spans="2:64" ht="22.5">
      <c r="B96" s="358" t="s">
        <v>633</v>
      </c>
      <c r="C96" s="359"/>
      <c r="D96" s="360"/>
      <c r="E96" s="327" t="s">
        <v>634</v>
      </c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9"/>
      <c r="Z96" s="330" t="s">
        <v>45</v>
      </c>
      <c r="AA96" s="331" t="s">
        <v>45</v>
      </c>
      <c r="AB96" s="331" t="s">
        <v>45</v>
      </c>
      <c r="AC96" s="332" t="s">
        <v>45</v>
      </c>
      <c r="AD96" s="333">
        <v>45000</v>
      </c>
      <c r="AE96" s="334"/>
      <c r="AF96" s="334"/>
      <c r="AG96" s="335"/>
      <c r="AH96" s="336"/>
      <c r="AI96" s="337"/>
      <c r="AJ96" s="337"/>
      <c r="AK96" s="337"/>
      <c r="AL96" s="338"/>
      <c r="AM96" s="324">
        <f>AD96*AH96</f>
        <v>0</v>
      </c>
      <c r="AN96" s="325">
        <f aca="true" t="shared" si="37" ref="AN96:AV96">AL96*AM96</f>
        <v>0</v>
      </c>
      <c r="AO96" s="325">
        <f t="shared" si="37"/>
        <v>0</v>
      </c>
      <c r="AP96" s="325">
        <f t="shared" si="37"/>
        <v>0</v>
      </c>
      <c r="AQ96" s="325">
        <f t="shared" si="37"/>
        <v>0</v>
      </c>
      <c r="AR96" s="325">
        <f t="shared" si="37"/>
        <v>0</v>
      </c>
      <c r="AS96" s="325">
        <f t="shared" si="37"/>
        <v>0</v>
      </c>
      <c r="AT96" s="325">
        <f t="shared" si="37"/>
        <v>0</v>
      </c>
      <c r="AU96" s="325">
        <f t="shared" si="37"/>
        <v>0</v>
      </c>
      <c r="AV96" s="326">
        <f t="shared" si="37"/>
        <v>0</v>
      </c>
      <c r="AX96" s="336"/>
      <c r="AY96" s="337"/>
      <c r="AZ96" s="337"/>
      <c r="BA96" s="337"/>
      <c r="BB96" s="338"/>
      <c r="BC96" s="324">
        <f>AX96*AD96</f>
        <v>0</v>
      </c>
      <c r="BD96" s="325"/>
      <c r="BE96" s="325"/>
      <c r="BF96" s="325"/>
      <c r="BG96" s="325"/>
      <c r="BH96" s="325"/>
      <c r="BI96" s="325"/>
      <c r="BJ96" s="325"/>
      <c r="BK96" s="325"/>
      <c r="BL96" s="326"/>
    </row>
    <row r="97" spans="2:64" ht="22.5">
      <c r="B97" s="366" t="s">
        <v>299</v>
      </c>
      <c r="C97" s="367"/>
      <c r="D97" s="368"/>
      <c r="E97" s="397" t="s">
        <v>297</v>
      </c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9"/>
      <c r="Z97" s="394"/>
      <c r="AA97" s="394"/>
      <c r="AB97" s="394"/>
      <c r="AC97" s="394"/>
      <c r="AD97" s="395"/>
      <c r="AE97" s="395"/>
      <c r="AF97" s="395"/>
      <c r="AG97" s="395"/>
      <c r="AH97" s="336"/>
      <c r="AI97" s="337"/>
      <c r="AJ97" s="337"/>
      <c r="AK97" s="337"/>
      <c r="AL97" s="338"/>
      <c r="AM97" s="324">
        <f t="shared" si="25"/>
        <v>0</v>
      </c>
      <c r="AN97" s="325">
        <f t="shared" si="26"/>
        <v>0</v>
      </c>
      <c r="AO97" s="325">
        <f t="shared" si="27"/>
        <v>0</v>
      </c>
      <c r="AP97" s="325">
        <f t="shared" si="28"/>
        <v>0</v>
      </c>
      <c r="AQ97" s="325">
        <f t="shared" si="29"/>
        <v>0</v>
      </c>
      <c r="AR97" s="325">
        <f t="shared" si="30"/>
        <v>0</v>
      </c>
      <c r="AS97" s="325">
        <f t="shared" si="31"/>
        <v>0</v>
      </c>
      <c r="AT97" s="325">
        <f t="shared" si="32"/>
        <v>0</v>
      </c>
      <c r="AU97" s="325">
        <f t="shared" si="33"/>
        <v>0</v>
      </c>
      <c r="AV97" s="326">
        <f t="shared" si="34"/>
        <v>0</v>
      </c>
      <c r="AX97" s="336"/>
      <c r="AY97" s="337"/>
      <c r="AZ97" s="337"/>
      <c r="BA97" s="337"/>
      <c r="BB97" s="338"/>
      <c r="BC97" s="324">
        <f t="shared" si="35"/>
        <v>0</v>
      </c>
      <c r="BD97" s="325"/>
      <c r="BE97" s="325"/>
      <c r="BF97" s="325"/>
      <c r="BG97" s="325"/>
      <c r="BH97" s="325"/>
      <c r="BI97" s="325"/>
      <c r="BJ97" s="325"/>
      <c r="BK97" s="325"/>
      <c r="BL97" s="326"/>
    </row>
    <row r="98" spans="2:64" ht="22.5">
      <c r="B98" s="366" t="s">
        <v>300</v>
      </c>
      <c r="C98" s="367"/>
      <c r="D98" s="368"/>
      <c r="E98" s="397" t="s">
        <v>297</v>
      </c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9"/>
      <c r="Z98" s="394"/>
      <c r="AA98" s="394"/>
      <c r="AB98" s="394"/>
      <c r="AC98" s="394"/>
      <c r="AD98" s="395"/>
      <c r="AE98" s="395"/>
      <c r="AF98" s="395"/>
      <c r="AG98" s="395"/>
      <c r="AH98" s="336"/>
      <c r="AI98" s="337"/>
      <c r="AJ98" s="337"/>
      <c r="AK98" s="337"/>
      <c r="AL98" s="338"/>
      <c r="AM98" s="324">
        <f t="shared" si="25"/>
        <v>0</v>
      </c>
      <c r="AN98" s="325">
        <f t="shared" si="26"/>
        <v>0</v>
      </c>
      <c r="AO98" s="325">
        <f t="shared" si="27"/>
        <v>0</v>
      </c>
      <c r="AP98" s="325">
        <f t="shared" si="28"/>
        <v>0</v>
      </c>
      <c r="AQ98" s="325">
        <f t="shared" si="29"/>
        <v>0</v>
      </c>
      <c r="AR98" s="325">
        <f t="shared" si="30"/>
        <v>0</v>
      </c>
      <c r="AS98" s="325">
        <f t="shared" si="31"/>
        <v>0</v>
      </c>
      <c r="AT98" s="325">
        <f t="shared" si="32"/>
        <v>0</v>
      </c>
      <c r="AU98" s="325">
        <f t="shared" si="33"/>
        <v>0</v>
      </c>
      <c r="AV98" s="326">
        <f t="shared" si="34"/>
        <v>0</v>
      </c>
      <c r="AX98" s="336"/>
      <c r="AY98" s="337"/>
      <c r="AZ98" s="337"/>
      <c r="BA98" s="337"/>
      <c r="BB98" s="338"/>
      <c r="BC98" s="324">
        <f t="shared" si="35"/>
        <v>0</v>
      </c>
      <c r="BD98" s="325"/>
      <c r="BE98" s="325"/>
      <c r="BF98" s="325"/>
      <c r="BG98" s="325"/>
      <c r="BH98" s="325"/>
      <c r="BI98" s="325"/>
      <c r="BJ98" s="325"/>
      <c r="BK98" s="325"/>
      <c r="BL98" s="326"/>
    </row>
    <row r="99" spans="2:64" ht="22.5">
      <c r="B99" s="366" t="s">
        <v>301</v>
      </c>
      <c r="C99" s="367"/>
      <c r="D99" s="368"/>
      <c r="E99" s="397" t="s">
        <v>297</v>
      </c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9"/>
      <c r="Z99" s="394"/>
      <c r="AA99" s="394"/>
      <c r="AB99" s="394"/>
      <c r="AC99" s="394"/>
      <c r="AD99" s="395"/>
      <c r="AE99" s="395"/>
      <c r="AF99" s="395"/>
      <c r="AG99" s="395"/>
      <c r="AH99" s="336"/>
      <c r="AI99" s="337"/>
      <c r="AJ99" s="337"/>
      <c r="AK99" s="337"/>
      <c r="AL99" s="338"/>
      <c r="AM99" s="324">
        <f t="shared" si="25"/>
        <v>0</v>
      </c>
      <c r="AN99" s="325">
        <f t="shared" si="26"/>
        <v>0</v>
      </c>
      <c r="AO99" s="325">
        <f t="shared" si="27"/>
        <v>0</v>
      </c>
      <c r="AP99" s="325">
        <f t="shared" si="28"/>
        <v>0</v>
      </c>
      <c r="AQ99" s="325">
        <f t="shared" si="29"/>
        <v>0</v>
      </c>
      <c r="AR99" s="325">
        <f t="shared" si="30"/>
        <v>0</v>
      </c>
      <c r="AS99" s="325">
        <f t="shared" si="31"/>
        <v>0</v>
      </c>
      <c r="AT99" s="325">
        <f t="shared" si="32"/>
        <v>0</v>
      </c>
      <c r="AU99" s="325">
        <f t="shared" si="33"/>
        <v>0</v>
      </c>
      <c r="AV99" s="326">
        <f t="shared" si="34"/>
        <v>0</v>
      </c>
      <c r="AX99" s="336"/>
      <c r="AY99" s="337"/>
      <c r="AZ99" s="337"/>
      <c r="BA99" s="337"/>
      <c r="BB99" s="338"/>
      <c r="BC99" s="324">
        <f t="shared" si="35"/>
        <v>0</v>
      </c>
      <c r="BD99" s="325"/>
      <c r="BE99" s="325"/>
      <c r="BF99" s="325"/>
      <c r="BG99" s="325"/>
      <c r="BH99" s="325"/>
      <c r="BI99" s="325"/>
      <c r="BJ99" s="325"/>
      <c r="BK99" s="325"/>
      <c r="BL99" s="326"/>
    </row>
    <row r="100" spans="2:92" s="96" customFormat="1" ht="24.75">
      <c r="B100" s="388"/>
      <c r="C100" s="389"/>
      <c r="D100" s="390"/>
      <c r="E100" s="391"/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2"/>
      <c r="T100" s="392"/>
      <c r="U100" s="392"/>
      <c r="V100" s="392"/>
      <c r="W100" s="392"/>
      <c r="X100" s="392"/>
      <c r="Y100" s="393"/>
      <c r="Z100" s="382" t="s">
        <v>208</v>
      </c>
      <c r="AA100" s="383"/>
      <c r="AB100" s="383"/>
      <c r="AC100" s="383"/>
      <c r="AD100" s="383"/>
      <c r="AE100" s="383"/>
      <c r="AF100" s="383"/>
      <c r="AG100" s="384"/>
      <c r="AH100" s="369">
        <f>SUM(AH8:AL66,AH68:AL70)+0.01*AH67+AH96</f>
        <v>0</v>
      </c>
      <c r="AI100" s="370"/>
      <c r="AJ100" s="370"/>
      <c r="AK100" s="370"/>
      <c r="AL100" s="371"/>
      <c r="AM100" s="372"/>
      <c r="AN100" s="372"/>
      <c r="AO100" s="372"/>
      <c r="AP100" s="372"/>
      <c r="AQ100" s="372"/>
      <c r="AR100" s="372"/>
      <c r="AS100" s="372"/>
      <c r="AT100" s="372"/>
      <c r="AU100" s="372"/>
      <c r="AV100" s="372"/>
      <c r="AX100" s="369">
        <f>SUM(AX8:BB66,AX68:BB70)+0.01*AX67+AX96</f>
        <v>0</v>
      </c>
      <c r="AY100" s="370"/>
      <c r="AZ100" s="370"/>
      <c r="BA100" s="370"/>
      <c r="BB100" s="371"/>
      <c r="BC100" s="372"/>
      <c r="BD100" s="372"/>
      <c r="BE100" s="372"/>
      <c r="BF100" s="372"/>
      <c r="BG100" s="372"/>
      <c r="BH100" s="372"/>
      <c r="BI100" s="372"/>
      <c r="BJ100" s="372"/>
      <c r="BK100" s="372"/>
      <c r="BL100" s="372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</row>
    <row r="101" spans="2:64" ht="20.25" customHeight="1">
      <c r="B101" s="366"/>
      <c r="C101" s="367"/>
      <c r="D101" s="368"/>
      <c r="E101" s="385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  <c r="R101" s="386"/>
      <c r="S101" s="386"/>
      <c r="T101" s="386"/>
      <c r="U101" s="386"/>
      <c r="V101" s="386"/>
      <c r="W101" s="386"/>
      <c r="X101" s="386"/>
      <c r="Y101" s="387"/>
      <c r="Z101" s="330"/>
      <c r="AA101" s="331"/>
      <c r="AB101" s="331"/>
      <c r="AC101" s="332"/>
      <c r="AD101" s="333"/>
      <c r="AE101" s="334"/>
      <c r="AF101" s="334"/>
      <c r="AG101" s="335"/>
      <c r="AH101" s="324"/>
      <c r="AI101" s="325"/>
      <c r="AJ101" s="325"/>
      <c r="AK101" s="325"/>
      <c r="AL101" s="326"/>
      <c r="AM101" s="365"/>
      <c r="AN101" s="365"/>
      <c r="AO101" s="365"/>
      <c r="AP101" s="365"/>
      <c r="AQ101" s="365"/>
      <c r="AR101" s="365"/>
      <c r="AS101" s="365"/>
      <c r="AT101" s="365"/>
      <c r="AU101" s="365"/>
      <c r="AV101" s="365"/>
      <c r="AX101" s="330"/>
      <c r="AY101" s="331"/>
      <c r="AZ101" s="331"/>
      <c r="BA101" s="331"/>
      <c r="BB101" s="332"/>
      <c r="BC101" s="365"/>
      <c r="BD101" s="365"/>
      <c r="BE101" s="365"/>
      <c r="BF101" s="365"/>
      <c r="BG101" s="365"/>
      <c r="BH101" s="365"/>
      <c r="BI101" s="365"/>
      <c r="BJ101" s="365"/>
      <c r="BK101" s="365"/>
      <c r="BL101" s="365"/>
    </row>
    <row r="102" spans="2:92" s="96" customFormat="1" ht="26.25" customHeight="1">
      <c r="B102" s="345" t="s">
        <v>313</v>
      </c>
      <c r="C102" s="346"/>
      <c r="D102" s="346"/>
      <c r="E102" s="346"/>
      <c r="F102" s="346"/>
      <c r="G102" s="346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46"/>
      <c r="AJ102" s="346"/>
      <c r="AK102" s="346"/>
      <c r="AL102" s="347"/>
      <c r="AM102" s="339">
        <f>SUM(AM8:AV99)</f>
        <v>0</v>
      </c>
      <c r="AN102" s="340"/>
      <c r="AO102" s="340"/>
      <c r="AP102" s="340"/>
      <c r="AQ102" s="340"/>
      <c r="AR102" s="340"/>
      <c r="AS102" s="340"/>
      <c r="AT102" s="340"/>
      <c r="AU102" s="340"/>
      <c r="AV102" s="341"/>
      <c r="AX102" s="345" t="s">
        <v>305</v>
      </c>
      <c r="AY102" s="346"/>
      <c r="AZ102" s="346"/>
      <c r="BA102" s="346"/>
      <c r="BB102" s="347"/>
      <c r="BC102" s="339">
        <f>SUM(BC8:BL99)</f>
        <v>0</v>
      </c>
      <c r="BD102" s="340"/>
      <c r="BE102" s="340"/>
      <c r="BF102" s="340"/>
      <c r="BG102" s="340"/>
      <c r="BH102" s="340"/>
      <c r="BI102" s="340"/>
      <c r="BJ102" s="340"/>
      <c r="BK102" s="340"/>
      <c r="BL102" s="341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</row>
    <row r="103" spans="2:92" s="96" customFormat="1" ht="26.25" customHeight="1">
      <c r="B103" s="348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49"/>
      <c r="U103" s="349"/>
      <c r="V103" s="349"/>
      <c r="W103" s="349"/>
      <c r="X103" s="349"/>
      <c r="Y103" s="349"/>
      <c r="Z103" s="349"/>
      <c r="AA103" s="349"/>
      <c r="AB103" s="349"/>
      <c r="AC103" s="349"/>
      <c r="AD103" s="349"/>
      <c r="AE103" s="349"/>
      <c r="AF103" s="349"/>
      <c r="AG103" s="349"/>
      <c r="AH103" s="349"/>
      <c r="AI103" s="349"/>
      <c r="AJ103" s="349"/>
      <c r="AK103" s="349"/>
      <c r="AL103" s="350"/>
      <c r="AM103" s="342"/>
      <c r="AN103" s="343"/>
      <c r="AO103" s="343"/>
      <c r="AP103" s="343"/>
      <c r="AQ103" s="343"/>
      <c r="AR103" s="343"/>
      <c r="AS103" s="343"/>
      <c r="AT103" s="343"/>
      <c r="AU103" s="343"/>
      <c r="AV103" s="344"/>
      <c r="AX103" s="348"/>
      <c r="AY103" s="349"/>
      <c r="AZ103" s="349"/>
      <c r="BA103" s="349"/>
      <c r="BB103" s="350"/>
      <c r="BC103" s="342"/>
      <c r="BD103" s="343"/>
      <c r="BE103" s="343"/>
      <c r="BF103" s="343"/>
      <c r="BG103" s="343"/>
      <c r="BH103" s="343"/>
      <c r="BI103" s="343"/>
      <c r="BJ103" s="343"/>
      <c r="BK103" s="343"/>
      <c r="BL103" s="344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</row>
    <row r="104" spans="2:64" ht="20.25" customHeight="1">
      <c r="B104" s="366"/>
      <c r="C104" s="367"/>
      <c r="D104" s="368"/>
      <c r="E104" s="410" t="s">
        <v>500</v>
      </c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  <c r="T104" s="411"/>
      <c r="U104" s="411"/>
      <c r="V104" s="411"/>
      <c r="W104" s="411"/>
      <c r="X104" s="411"/>
      <c r="Y104" s="412"/>
      <c r="Z104" s="330"/>
      <c r="AA104" s="331"/>
      <c r="AB104" s="331"/>
      <c r="AC104" s="332"/>
      <c r="AD104" s="333"/>
      <c r="AE104" s="334"/>
      <c r="AF104" s="334"/>
      <c r="AG104" s="335"/>
      <c r="AH104" s="324"/>
      <c r="AI104" s="325"/>
      <c r="AJ104" s="325"/>
      <c r="AK104" s="325"/>
      <c r="AL104" s="326"/>
      <c r="AM104" s="365"/>
      <c r="AN104" s="365"/>
      <c r="AO104" s="365"/>
      <c r="AP104" s="365"/>
      <c r="AQ104" s="365"/>
      <c r="AR104" s="365"/>
      <c r="AS104" s="365"/>
      <c r="AT104" s="365"/>
      <c r="AU104" s="365"/>
      <c r="AV104" s="365"/>
      <c r="AX104" s="330"/>
      <c r="AY104" s="331"/>
      <c r="AZ104" s="331"/>
      <c r="BA104" s="331"/>
      <c r="BB104" s="332"/>
      <c r="BC104" s="365"/>
      <c r="BD104" s="365"/>
      <c r="BE104" s="365"/>
      <c r="BF104" s="365"/>
      <c r="BG104" s="365"/>
      <c r="BH104" s="365"/>
      <c r="BI104" s="365"/>
      <c r="BJ104" s="365"/>
      <c r="BK104" s="365"/>
      <c r="BL104" s="365"/>
    </row>
    <row r="105" spans="2:64" ht="23.25" customHeight="1">
      <c r="B105" s="366" t="s">
        <v>460</v>
      </c>
      <c r="C105" s="367"/>
      <c r="D105" s="368"/>
      <c r="E105" s="327" t="s">
        <v>209</v>
      </c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9"/>
      <c r="Z105" s="330" t="s">
        <v>45</v>
      </c>
      <c r="AA105" s="331" t="s">
        <v>45</v>
      </c>
      <c r="AB105" s="331" t="s">
        <v>45</v>
      </c>
      <c r="AC105" s="332" t="s">
        <v>45</v>
      </c>
      <c r="AD105" s="333"/>
      <c r="AE105" s="334"/>
      <c r="AF105" s="334"/>
      <c r="AG105" s="335"/>
      <c r="AH105" s="336"/>
      <c r="AI105" s="337"/>
      <c r="AJ105" s="337"/>
      <c r="AK105" s="337"/>
      <c r="AL105" s="338"/>
      <c r="AM105" s="365"/>
      <c r="AN105" s="365"/>
      <c r="AO105" s="365"/>
      <c r="AP105" s="365"/>
      <c r="AQ105" s="365"/>
      <c r="AR105" s="365"/>
      <c r="AS105" s="365"/>
      <c r="AT105" s="365"/>
      <c r="AU105" s="365"/>
      <c r="AV105" s="365"/>
      <c r="AX105" s="336"/>
      <c r="AY105" s="337"/>
      <c r="AZ105" s="337"/>
      <c r="BA105" s="337"/>
      <c r="BB105" s="338"/>
      <c r="BC105" s="419" t="s">
        <v>491</v>
      </c>
      <c r="BD105" s="420"/>
      <c r="BE105" s="420"/>
      <c r="BF105" s="420"/>
      <c r="BG105" s="420"/>
      <c r="BH105" s="420"/>
      <c r="BI105" s="420"/>
      <c r="BJ105" s="420"/>
      <c r="BK105" s="420"/>
      <c r="BL105" s="421"/>
    </row>
    <row r="106" spans="2:64" ht="23.25" customHeight="1">
      <c r="B106" s="366" t="s">
        <v>461</v>
      </c>
      <c r="C106" s="367"/>
      <c r="D106" s="368"/>
      <c r="E106" s="327" t="s">
        <v>298</v>
      </c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9"/>
      <c r="Z106" s="330" t="s">
        <v>45</v>
      </c>
      <c r="AA106" s="331" t="s">
        <v>45</v>
      </c>
      <c r="AB106" s="331" t="s">
        <v>45</v>
      </c>
      <c r="AC106" s="332" t="s">
        <v>45</v>
      </c>
      <c r="AD106" s="333"/>
      <c r="AE106" s="334"/>
      <c r="AF106" s="334"/>
      <c r="AG106" s="335"/>
      <c r="AH106" s="336"/>
      <c r="AI106" s="337"/>
      <c r="AJ106" s="337"/>
      <c r="AK106" s="337"/>
      <c r="AL106" s="338"/>
      <c r="AM106" s="365"/>
      <c r="AN106" s="365"/>
      <c r="AO106" s="365"/>
      <c r="AP106" s="365"/>
      <c r="AQ106" s="365"/>
      <c r="AR106" s="365"/>
      <c r="AS106" s="365"/>
      <c r="AT106" s="365"/>
      <c r="AU106" s="365"/>
      <c r="AV106" s="365"/>
      <c r="AX106" s="336"/>
      <c r="AY106" s="337"/>
      <c r="AZ106" s="337"/>
      <c r="BA106" s="337"/>
      <c r="BB106" s="338"/>
      <c r="BC106" s="433"/>
      <c r="BD106" s="434"/>
      <c r="BE106" s="434"/>
      <c r="BF106" s="434"/>
      <c r="BG106" s="434"/>
      <c r="BH106" s="434"/>
      <c r="BI106" s="434"/>
      <c r="BJ106" s="434"/>
      <c r="BK106" s="434"/>
      <c r="BL106" s="435"/>
    </row>
    <row r="107" spans="2:92" s="96" customFormat="1" ht="24.75">
      <c r="B107" s="380"/>
      <c r="C107" s="380"/>
      <c r="D107" s="380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2" t="s">
        <v>210</v>
      </c>
      <c r="AA107" s="383"/>
      <c r="AB107" s="383"/>
      <c r="AC107" s="383"/>
      <c r="AD107" s="383"/>
      <c r="AE107" s="383"/>
      <c r="AF107" s="383"/>
      <c r="AG107" s="384"/>
      <c r="AH107" s="396">
        <f>AH100+AH105+AH106</f>
        <v>0</v>
      </c>
      <c r="AI107" s="396"/>
      <c r="AJ107" s="396"/>
      <c r="AK107" s="396"/>
      <c r="AL107" s="396"/>
      <c r="AM107" s="372"/>
      <c r="AN107" s="372"/>
      <c r="AO107" s="372"/>
      <c r="AP107" s="372"/>
      <c r="AQ107" s="372"/>
      <c r="AR107" s="372"/>
      <c r="AS107" s="372"/>
      <c r="AT107" s="372"/>
      <c r="AU107" s="372"/>
      <c r="AV107" s="372"/>
      <c r="AX107" s="396">
        <f>AX100+AX105+AX106</f>
        <v>0</v>
      </c>
      <c r="AY107" s="396"/>
      <c r="AZ107" s="396"/>
      <c r="BA107" s="396"/>
      <c r="BB107" s="396"/>
      <c r="BC107" s="372"/>
      <c r="BD107" s="372"/>
      <c r="BE107" s="372"/>
      <c r="BF107" s="372"/>
      <c r="BG107" s="372"/>
      <c r="BH107" s="372"/>
      <c r="BI107" s="372"/>
      <c r="BJ107" s="372"/>
      <c r="BK107" s="372"/>
      <c r="BL107" s="372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</row>
    <row r="108" spans="1:92" s="99" customFormat="1" ht="20.25" customHeight="1">
      <c r="A108" s="98" t="s">
        <v>513</v>
      </c>
      <c r="B108" s="357" t="s">
        <v>359</v>
      </c>
      <c r="C108" s="357"/>
      <c r="D108" s="357"/>
      <c r="E108" s="357"/>
      <c r="F108" s="357"/>
      <c r="G108" s="357"/>
      <c r="H108" s="357"/>
      <c r="I108" s="357"/>
      <c r="J108" s="357"/>
      <c r="K108" s="357"/>
      <c r="L108" s="357"/>
      <c r="M108" s="357"/>
      <c r="N108" s="357"/>
      <c r="O108" s="357"/>
      <c r="P108" s="357"/>
      <c r="Q108" s="357"/>
      <c r="R108" s="357"/>
      <c r="S108" s="357"/>
      <c r="T108" s="357"/>
      <c r="U108" s="357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7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</row>
    <row r="109" spans="2:92" s="99" customFormat="1" ht="32.25" customHeight="1">
      <c r="B109" s="357"/>
      <c r="C109" s="357"/>
      <c r="D109" s="357"/>
      <c r="E109" s="357"/>
      <c r="F109" s="357"/>
      <c r="G109" s="357"/>
      <c r="H109" s="357"/>
      <c r="I109" s="357"/>
      <c r="J109" s="357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7"/>
      <c r="AF109" s="357"/>
      <c r="AG109" s="357"/>
      <c r="AH109" s="357"/>
      <c r="AI109" s="357"/>
      <c r="AJ109" s="357"/>
      <c r="AK109" s="357"/>
      <c r="AL109" s="357"/>
      <c r="AM109" s="357"/>
      <c r="AN109" s="357"/>
      <c r="AO109" s="357"/>
      <c r="AP109" s="357"/>
      <c r="AQ109" s="357"/>
      <c r="AR109" s="357"/>
      <c r="AS109" s="357"/>
      <c r="AT109" s="357"/>
      <c r="AU109" s="357"/>
      <c r="AV109" s="357"/>
      <c r="AW109" s="357"/>
      <c r="AX109" s="357"/>
      <c r="AY109" s="357"/>
      <c r="AZ109" s="357"/>
      <c r="BA109" s="357"/>
      <c r="BB109" s="357"/>
      <c r="BC109" s="357"/>
      <c r="BD109" s="357"/>
      <c r="BE109" s="357"/>
      <c r="BF109" s="357"/>
      <c r="BG109" s="357"/>
      <c r="BH109" s="357"/>
      <c r="BI109" s="357"/>
      <c r="BJ109" s="357"/>
      <c r="BK109" s="357"/>
      <c r="BL109" s="357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</row>
    <row r="110" spans="2:92" s="99" customFormat="1" ht="20.25" customHeight="1">
      <c r="B110" s="100" t="s">
        <v>286</v>
      </c>
      <c r="C110" s="65"/>
      <c r="D110" s="65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2"/>
      <c r="AA110" s="102"/>
      <c r="AB110" s="102"/>
      <c r="AC110" s="102"/>
      <c r="AD110" s="103"/>
      <c r="AE110" s="103"/>
      <c r="AF110" s="103"/>
      <c r="AG110" s="103"/>
      <c r="AH110" s="104"/>
      <c r="AI110" s="104"/>
      <c r="AJ110" s="104"/>
      <c r="AK110" s="104"/>
      <c r="AL110" s="104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X110" s="102"/>
      <c r="AY110" s="102"/>
      <c r="AZ110" s="102"/>
      <c r="BA110" s="102"/>
      <c r="BB110" s="102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</row>
    <row r="111" spans="2:92" s="99" customFormat="1" ht="20.25" customHeight="1">
      <c r="B111" s="106"/>
      <c r="C111" s="65"/>
      <c r="D111" s="65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2"/>
      <c r="AA111" s="102"/>
      <c r="AB111" s="102"/>
      <c r="AC111" s="102"/>
      <c r="AD111" s="103"/>
      <c r="AE111" s="103"/>
      <c r="AF111" s="103"/>
      <c r="AG111" s="103"/>
      <c r="AH111" s="104"/>
      <c r="AI111" s="104"/>
      <c r="AJ111" s="104"/>
      <c r="AK111" s="104"/>
      <c r="AL111" s="104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X111" s="102"/>
      <c r="AY111" s="102"/>
      <c r="AZ111" s="102"/>
      <c r="BA111" s="102"/>
      <c r="BB111" s="102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</row>
    <row r="112" spans="1:92" s="108" customFormat="1" ht="20.25" customHeight="1">
      <c r="A112" s="66" t="s">
        <v>211</v>
      </c>
      <c r="B112" s="67" t="s">
        <v>213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</row>
    <row r="113" spans="34:64" ht="20.25" customHeight="1">
      <c r="AH113" s="109"/>
      <c r="AI113" s="109"/>
      <c r="AJ113" s="109"/>
      <c r="AK113" s="109"/>
      <c r="AL113" s="109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X113" s="64"/>
      <c r="AY113" s="64"/>
      <c r="AZ113" s="64"/>
      <c r="BA113" s="64"/>
      <c r="BB113" s="64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</row>
    <row r="114" spans="2:64" ht="23.25" customHeight="1">
      <c r="B114" s="373" t="s">
        <v>25</v>
      </c>
      <c r="C114" s="373"/>
      <c r="D114" s="373"/>
      <c r="E114" s="400" t="s">
        <v>356</v>
      </c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2"/>
      <c r="V114" s="419" t="s">
        <v>382</v>
      </c>
      <c r="W114" s="420"/>
      <c r="X114" s="420"/>
      <c r="Y114" s="421"/>
      <c r="Z114" s="400" t="s">
        <v>216</v>
      </c>
      <c r="AA114" s="401"/>
      <c r="AB114" s="401"/>
      <c r="AC114" s="401"/>
      <c r="AD114" s="401"/>
      <c r="AE114" s="401"/>
      <c r="AF114" s="401"/>
      <c r="AG114" s="401"/>
      <c r="AH114" s="400" t="s">
        <v>217</v>
      </c>
      <c r="AI114" s="401"/>
      <c r="AJ114" s="401"/>
      <c r="AK114" s="401"/>
      <c r="AL114" s="401"/>
      <c r="AM114" s="401"/>
      <c r="AN114" s="401"/>
      <c r="AO114" s="401"/>
      <c r="AP114" s="401"/>
      <c r="AQ114" s="401"/>
      <c r="AR114" s="401"/>
      <c r="AS114" s="401"/>
      <c r="AT114" s="401"/>
      <c r="AU114" s="401"/>
      <c r="AV114" s="402"/>
      <c r="AW114" s="110"/>
      <c r="AX114" s="400" t="s">
        <v>218</v>
      </c>
      <c r="AY114" s="401"/>
      <c r="AZ114" s="401"/>
      <c r="BA114" s="401"/>
      <c r="BB114" s="401"/>
      <c r="BC114" s="401"/>
      <c r="BD114" s="401"/>
      <c r="BE114" s="401"/>
      <c r="BF114" s="401"/>
      <c r="BG114" s="401"/>
      <c r="BH114" s="401"/>
      <c r="BI114" s="401"/>
      <c r="BJ114" s="401"/>
      <c r="BK114" s="401"/>
      <c r="BL114" s="402"/>
    </row>
    <row r="115" spans="2:64" ht="23.25" customHeight="1">
      <c r="B115" s="373"/>
      <c r="C115" s="373"/>
      <c r="D115" s="373"/>
      <c r="E115" s="403"/>
      <c r="F115" s="404"/>
      <c r="G115" s="404"/>
      <c r="H115" s="404"/>
      <c r="I115" s="404"/>
      <c r="J115" s="404"/>
      <c r="K115" s="404"/>
      <c r="L115" s="404"/>
      <c r="M115" s="404"/>
      <c r="N115" s="404"/>
      <c r="O115" s="404"/>
      <c r="P115" s="404"/>
      <c r="Q115" s="404"/>
      <c r="R115" s="404"/>
      <c r="S115" s="404"/>
      <c r="T115" s="404"/>
      <c r="U115" s="405"/>
      <c r="V115" s="422"/>
      <c r="W115" s="423"/>
      <c r="X115" s="423"/>
      <c r="Y115" s="424"/>
      <c r="Z115" s="403"/>
      <c r="AA115" s="404"/>
      <c r="AB115" s="404"/>
      <c r="AC115" s="404"/>
      <c r="AD115" s="404"/>
      <c r="AE115" s="404"/>
      <c r="AF115" s="404"/>
      <c r="AG115" s="404"/>
      <c r="AH115" s="403"/>
      <c r="AI115" s="404"/>
      <c r="AJ115" s="404"/>
      <c r="AK115" s="404"/>
      <c r="AL115" s="404"/>
      <c r="AM115" s="404"/>
      <c r="AN115" s="404"/>
      <c r="AO115" s="404"/>
      <c r="AP115" s="404"/>
      <c r="AQ115" s="404"/>
      <c r="AR115" s="404"/>
      <c r="AS115" s="404"/>
      <c r="AT115" s="404"/>
      <c r="AU115" s="404"/>
      <c r="AV115" s="405"/>
      <c r="AW115" s="110"/>
      <c r="AX115" s="403"/>
      <c r="AY115" s="404"/>
      <c r="AZ115" s="404"/>
      <c r="BA115" s="404"/>
      <c r="BB115" s="404"/>
      <c r="BC115" s="404"/>
      <c r="BD115" s="404"/>
      <c r="BE115" s="404"/>
      <c r="BF115" s="404"/>
      <c r="BG115" s="404"/>
      <c r="BH115" s="404"/>
      <c r="BI115" s="404"/>
      <c r="BJ115" s="404"/>
      <c r="BK115" s="404"/>
      <c r="BL115" s="405"/>
    </row>
    <row r="116" spans="2:92" s="96" customFormat="1" ht="24.75">
      <c r="B116" s="377" t="s">
        <v>291</v>
      </c>
      <c r="C116" s="378"/>
      <c r="D116" s="379"/>
      <c r="E116" s="416" t="s">
        <v>214</v>
      </c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8"/>
      <c r="V116" s="406" t="s">
        <v>637</v>
      </c>
      <c r="W116" s="407"/>
      <c r="X116" s="407"/>
      <c r="Y116" s="408"/>
      <c r="Z116" s="425">
        <v>12000</v>
      </c>
      <c r="AA116" s="426"/>
      <c r="AB116" s="426"/>
      <c r="AC116" s="426"/>
      <c r="AD116" s="426"/>
      <c r="AE116" s="426"/>
      <c r="AF116" s="426"/>
      <c r="AG116" s="427"/>
      <c r="AH116" s="429" t="str">
        <f>IF(V116="x",IF(Z116&lt;BC$102,"OK","NO"),"NP")</f>
        <v>NO</v>
      </c>
      <c r="AI116" s="430" t="str">
        <f>IF(AH116="x",IF(AF116&lt;'Pagina 3'!AI4,"OK","NO"),"NP")</f>
        <v>NP</v>
      </c>
      <c r="AJ116" s="430" t="str">
        <f>IF(AI116="x",IF(AG116&lt;'Pagina 3'!AJ4,"OK","NO"),"NP")</f>
        <v>NP</v>
      </c>
      <c r="AK116" s="430" t="str">
        <f>IF(AJ116="x",IF(AH116&lt;'Pagina 3'!AK4,"OK","NO"),"NP")</f>
        <v>NP</v>
      </c>
      <c r="AL116" s="430" t="str">
        <f>IF(AK116="x",IF(AI116&lt;'Pagina 3'!AL4,"OK","NO"),"NP")</f>
        <v>NP</v>
      </c>
      <c r="AM116" s="430" t="str">
        <f>IF(AL116="x",IF(AJ116&lt;'Pagina 3'!AM4,"OK","NO"),"NP")</f>
        <v>NP</v>
      </c>
      <c r="AN116" s="430" t="str">
        <f>IF(AM116="x",IF(AK116&lt;'Pagina 3'!AN4,"OK","NO"),"NP")</f>
        <v>NP</v>
      </c>
      <c r="AO116" s="430" t="str">
        <f>IF(AN116="x",IF(AL116&lt;'Pagina 3'!AO4,"OK","NO"),"NP")</f>
        <v>NP</v>
      </c>
      <c r="AP116" s="430" t="str">
        <f>IF(AO116="x",IF(AM116&lt;'Pagina 3'!AP4,"OK","NO"),"NP")</f>
        <v>NP</v>
      </c>
      <c r="AQ116" s="430" t="str">
        <f>IF(AP116="x",IF(AN116&lt;'Pagina 3'!AQ4,"OK","NO"),"NP")</f>
        <v>NP</v>
      </c>
      <c r="AR116" s="430" t="str">
        <f>IF(AQ116="x",IF(AO116&lt;'Pagina 3'!AR4,"OK","NO"),"NP")</f>
        <v>NP</v>
      </c>
      <c r="AS116" s="430" t="str">
        <f>IF(AR116="x",IF(AP116&lt;'Pagina 3'!AS4,"OK","NO"),"NP")</f>
        <v>NP</v>
      </c>
      <c r="AT116" s="430" t="str">
        <f>IF(AS116="x",IF(AQ116&lt;'Pagina 3'!AT4,"OK","NO"),"NP")</f>
        <v>NP</v>
      </c>
      <c r="AU116" s="430" t="str">
        <f>IF(AT116="x",IF(AR116&lt;'Pagina 3'!AU4,"OK","NO"),"NP")</f>
        <v>NP</v>
      </c>
      <c r="AV116" s="431" t="str">
        <f>IF(AU116="x",IF(AS116&lt;'Pagina 3'!AV4,"OK","NO"),"NP")</f>
        <v>NP</v>
      </c>
      <c r="AX116" s="413" t="s">
        <v>219</v>
      </c>
      <c r="AY116" s="414"/>
      <c r="AZ116" s="414"/>
      <c r="BA116" s="414"/>
      <c r="BB116" s="415"/>
      <c r="BC116" s="396">
        <f>ROUNDUP(BC102-AM102,2)</f>
        <v>0</v>
      </c>
      <c r="BD116" s="396"/>
      <c r="BE116" s="396"/>
      <c r="BF116" s="396"/>
      <c r="BG116" s="396"/>
      <c r="BH116" s="396"/>
      <c r="BI116" s="396"/>
      <c r="BJ116" s="396"/>
      <c r="BK116" s="396"/>
      <c r="BL116" s="396"/>
      <c r="BM116" s="97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97"/>
      <c r="CG116" s="97"/>
      <c r="CH116" s="97"/>
      <c r="CI116" s="97"/>
      <c r="CJ116" s="97"/>
      <c r="CK116" s="97"/>
      <c r="CL116" s="97"/>
      <c r="CM116" s="97"/>
      <c r="CN116" s="97"/>
    </row>
    <row r="117" spans="2:92" s="96" customFormat="1" ht="24.75">
      <c r="B117" s="377" t="s">
        <v>292</v>
      </c>
      <c r="C117" s="378"/>
      <c r="D117" s="379"/>
      <c r="E117" s="416" t="s">
        <v>215</v>
      </c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8"/>
      <c r="V117" s="406" t="s">
        <v>637</v>
      </c>
      <c r="W117" s="407"/>
      <c r="X117" s="407"/>
      <c r="Y117" s="408"/>
      <c r="Z117" s="428">
        <v>12000</v>
      </c>
      <c r="AA117" s="428"/>
      <c r="AB117" s="428"/>
      <c r="AC117" s="428"/>
      <c r="AD117" s="428"/>
      <c r="AE117" s="428"/>
      <c r="AF117" s="428"/>
      <c r="AG117" s="428"/>
      <c r="AH117" s="429" t="str">
        <f>IF(V117="x",IF(Z117&lt;BC$102,"OK","NO"),"NP")</f>
        <v>NO</v>
      </c>
      <c r="AI117" s="430" t="str">
        <f>IF(AH117="x",IF(AF117&lt;'Pagina 3'!AI5,"OK","NO"),"NP")</f>
        <v>NP</v>
      </c>
      <c r="AJ117" s="430" t="str">
        <f>IF(AI117="x",IF(AG117&lt;'Pagina 3'!AJ5,"OK","NO"),"NP")</f>
        <v>NP</v>
      </c>
      <c r="AK117" s="430" t="str">
        <f>IF(AJ117="x",IF(AH117&lt;'Pagina 3'!AK5,"OK","NO"),"NP")</f>
        <v>NP</v>
      </c>
      <c r="AL117" s="430" t="str">
        <f>IF(AK117="x",IF(AI117&lt;'Pagina 3'!AL5,"OK","NO"),"NP")</f>
        <v>NP</v>
      </c>
      <c r="AM117" s="430" t="str">
        <f>IF(AL117="x",IF(AJ117&lt;'Pagina 3'!AM5,"OK","NO"),"NP")</f>
        <v>NP</v>
      </c>
      <c r="AN117" s="430" t="str">
        <f>IF(AM117="x",IF(AK117&lt;'Pagina 3'!AN5,"OK","NO"),"NP")</f>
        <v>NP</v>
      </c>
      <c r="AO117" s="430" t="str">
        <f>IF(AN117="x",IF(AL117&lt;'Pagina 3'!AO5,"OK","NO"),"NP")</f>
        <v>NP</v>
      </c>
      <c r="AP117" s="430" t="str">
        <f>IF(AO117="x",IF(AM117&lt;'Pagina 3'!AP5,"OK","NO"),"NP")</f>
        <v>NP</v>
      </c>
      <c r="AQ117" s="430" t="str">
        <f>IF(AP117="x",IF(AN117&lt;'Pagina 3'!AQ5,"OK","NO"),"NP")</f>
        <v>NP</v>
      </c>
      <c r="AR117" s="430" t="str">
        <f>IF(AQ117="x",IF(AO117&lt;'Pagina 3'!AR5,"OK","NO"),"NP")</f>
        <v>NP</v>
      </c>
      <c r="AS117" s="430" t="str">
        <f>IF(AR117="x",IF(AP117&lt;'Pagina 3'!AS5,"OK","NO"),"NP")</f>
        <v>NP</v>
      </c>
      <c r="AT117" s="430" t="str">
        <f>IF(AS117="x",IF(AQ117&lt;'Pagina 3'!AT5,"OK","NO"),"NP")</f>
        <v>NP</v>
      </c>
      <c r="AU117" s="430" t="str">
        <f>IF(AT117="x",IF(AR117&lt;'Pagina 3'!AU5,"OK","NO"),"NP")</f>
        <v>NP</v>
      </c>
      <c r="AV117" s="431" t="str">
        <f>IF(AU117="x",IF(AS117&lt;'Pagina 3'!AV5,"OK","NO"),"NP")</f>
        <v>NP</v>
      </c>
      <c r="AX117" s="413" t="s">
        <v>27</v>
      </c>
      <c r="AY117" s="414"/>
      <c r="AZ117" s="414"/>
      <c r="BA117" s="414"/>
      <c r="BB117" s="415"/>
      <c r="BC117" s="409" t="str">
        <f>(IF(BC116=0,"0%",BC116/AM102))</f>
        <v>0%</v>
      </c>
      <c r="BD117" s="409"/>
      <c r="BE117" s="409"/>
      <c r="BF117" s="409"/>
      <c r="BG117" s="409"/>
      <c r="BH117" s="409"/>
      <c r="BI117" s="409"/>
      <c r="BJ117" s="409"/>
      <c r="BK117" s="409"/>
      <c r="BL117" s="409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</row>
    <row r="118" spans="2:92" s="99" customFormat="1" ht="20.25" customHeight="1">
      <c r="B118" s="112"/>
      <c r="C118" s="65"/>
      <c r="D118" s="65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2"/>
      <c r="AA118" s="102"/>
      <c r="AB118" s="102"/>
      <c r="AC118" s="102"/>
      <c r="AD118" s="103"/>
      <c r="AE118" s="103"/>
      <c r="AF118" s="103"/>
      <c r="AG118" s="103"/>
      <c r="AH118" s="104"/>
      <c r="AI118" s="104"/>
      <c r="AJ118" s="104"/>
      <c r="AK118" s="104"/>
      <c r="AL118" s="104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X118" s="102"/>
      <c r="AY118" s="102"/>
      <c r="AZ118" s="102"/>
      <c r="BA118" s="102"/>
      <c r="BB118" s="102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</row>
    <row r="149" spans="2:92" s="99" customFormat="1" ht="20.25" customHeight="1">
      <c r="B149" s="374"/>
      <c r="C149" s="374"/>
      <c r="D149" s="374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  <c r="R149" s="375"/>
      <c r="S149" s="375"/>
      <c r="T149" s="375"/>
      <c r="U149" s="375"/>
      <c r="V149" s="375"/>
      <c r="W149" s="375"/>
      <c r="X149" s="375"/>
      <c r="Y149" s="375"/>
      <c r="Z149" s="375"/>
      <c r="AA149" s="375"/>
      <c r="AB149" s="375"/>
      <c r="AC149" s="375"/>
      <c r="AD149" s="376"/>
      <c r="AE149" s="376"/>
      <c r="AF149" s="376"/>
      <c r="AG149" s="376"/>
      <c r="AH149" s="362"/>
      <c r="AI149" s="362"/>
      <c r="AJ149" s="362"/>
      <c r="AK149" s="362"/>
      <c r="AL149" s="362"/>
      <c r="AM149" s="363"/>
      <c r="AN149" s="363"/>
      <c r="AO149" s="363"/>
      <c r="AP149" s="363"/>
      <c r="AQ149" s="363"/>
      <c r="AR149" s="363"/>
      <c r="AS149" s="363"/>
      <c r="AT149" s="363"/>
      <c r="AU149" s="363"/>
      <c r="AV149" s="363"/>
      <c r="AW149" s="64"/>
      <c r="AX149" s="375"/>
      <c r="AY149" s="375"/>
      <c r="AZ149" s="375"/>
      <c r="BA149" s="375"/>
      <c r="BB149" s="375"/>
      <c r="BC149" s="363"/>
      <c r="BD149" s="363"/>
      <c r="BE149" s="363"/>
      <c r="BF149" s="363"/>
      <c r="BG149" s="363"/>
      <c r="BH149" s="363"/>
      <c r="BI149" s="363"/>
      <c r="BJ149" s="363"/>
      <c r="BK149" s="363"/>
      <c r="BL149" s="363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</row>
    <row r="150" spans="2:92" s="99" customFormat="1" ht="20.25" customHeight="1">
      <c r="B150" s="374"/>
      <c r="C150" s="374"/>
      <c r="D150" s="374"/>
      <c r="E150" s="375"/>
      <c r="F150" s="375"/>
      <c r="G150" s="375"/>
      <c r="H150" s="375"/>
      <c r="I150" s="375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  <c r="AA150" s="375"/>
      <c r="AB150" s="375"/>
      <c r="AC150" s="375"/>
      <c r="AD150" s="376"/>
      <c r="AE150" s="376"/>
      <c r="AF150" s="376"/>
      <c r="AG150" s="376"/>
      <c r="AH150" s="362"/>
      <c r="AI150" s="362"/>
      <c r="AJ150" s="362"/>
      <c r="AK150" s="362"/>
      <c r="AL150" s="362"/>
      <c r="AM150" s="363"/>
      <c r="AN150" s="363"/>
      <c r="AO150" s="363"/>
      <c r="AP150" s="363"/>
      <c r="AQ150" s="363"/>
      <c r="AR150" s="363"/>
      <c r="AS150" s="363"/>
      <c r="AT150" s="363"/>
      <c r="AU150" s="363"/>
      <c r="AV150" s="363"/>
      <c r="AW150" s="72"/>
      <c r="AX150" s="375"/>
      <c r="AY150" s="375"/>
      <c r="AZ150" s="375"/>
      <c r="BA150" s="375"/>
      <c r="BB150" s="375"/>
      <c r="BC150" s="363"/>
      <c r="BD150" s="363"/>
      <c r="BE150" s="363"/>
      <c r="BF150" s="363"/>
      <c r="BG150" s="363"/>
      <c r="BH150" s="363"/>
      <c r="BI150" s="363"/>
      <c r="BJ150" s="363"/>
      <c r="BK150" s="363"/>
      <c r="BL150" s="363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</row>
    <row r="151" spans="2:92" s="99" customFormat="1" ht="20.25" customHeight="1">
      <c r="B151" s="374"/>
      <c r="C151" s="374"/>
      <c r="D151" s="374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  <c r="AA151" s="375"/>
      <c r="AB151" s="375"/>
      <c r="AC151" s="375"/>
      <c r="AD151" s="376"/>
      <c r="AE151" s="376"/>
      <c r="AF151" s="376"/>
      <c r="AG151" s="376"/>
      <c r="AH151" s="362"/>
      <c r="AI151" s="362"/>
      <c r="AJ151" s="362"/>
      <c r="AK151" s="362"/>
      <c r="AL151" s="362"/>
      <c r="AM151" s="363"/>
      <c r="AN151" s="363"/>
      <c r="AO151" s="363"/>
      <c r="AP151" s="363"/>
      <c r="AQ151" s="363"/>
      <c r="AR151" s="363"/>
      <c r="AS151" s="363"/>
      <c r="AT151" s="363"/>
      <c r="AU151" s="363"/>
      <c r="AV151" s="363"/>
      <c r="AW151" s="72"/>
      <c r="AX151" s="375"/>
      <c r="AY151" s="375"/>
      <c r="AZ151" s="375"/>
      <c r="BA151" s="375"/>
      <c r="BB151" s="375"/>
      <c r="BC151" s="363"/>
      <c r="BD151" s="363"/>
      <c r="BE151" s="363"/>
      <c r="BF151" s="363"/>
      <c r="BG151" s="363"/>
      <c r="BH151" s="363"/>
      <c r="BI151" s="363"/>
      <c r="BJ151" s="363"/>
      <c r="BK151" s="363"/>
      <c r="BL151" s="363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</row>
  </sheetData>
  <sheetProtection sheet="1" insertRows="0"/>
  <mergeCells count="843">
    <mergeCell ref="AX35:BB35"/>
    <mergeCell ref="BC35:BL35"/>
    <mergeCell ref="B96:D96"/>
    <mergeCell ref="E96:Y96"/>
    <mergeCell ref="Z96:AC96"/>
    <mergeCell ref="AD96:AG96"/>
    <mergeCell ref="AH96:AL96"/>
    <mergeCell ref="AM96:AV96"/>
    <mergeCell ref="AX96:BB96"/>
    <mergeCell ref="BC96:BL96"/>
    <mergeCell ref="B35:D35"/>
    <mergeCell ref="E35:Y35"/>
    <mergeCell ref="Z35:AC35"/>
    <mergeCell ref="AD35:AG35"/>
    <mergeCell ref="AH35:AL35"/>
    <mergeCell ref="AM35:AV35"/>
    <mergeCell ref="BC59:BL59"/>
    <mergeCell ref="B59:D59"/>
    <mergeCell ref="E59:Y59"/>
    <mergeCell ref="Z59:AC59"/>
    <mergeCell ref="AD59:AG59"/>
    <mergeCell ref="AH59:AL59"/>
    <mergeCell ref="AM59:AV59"/>
    <mergeCell ref="BC68:BL68"/>
    <mergeCell ref="BC69:BL69"/>
    <mergeCell ref="BC70:BL70"/>
    <mergeCell ref="BC97:BL97"/>
    <mergeCell ref="BC98:BL98"/>
    <mergeCell ref="BC99:BL99"/>
    <mergeCell ref="BC71:BL71"/>
    <mergeCell ref="BC94:BL94"/>
    <mergeCell ref="BC85:BL85"/>
    <mergeCell ref="BC72:BL72"/>
    <mergeCell ref="BC105:BL106"/>
    <mergeCell ref="B33:D33"/>
    <mergeCell ref="E33:Y33"/>
    <mergeCell ref="Z33:AC33"/>
    <mergeCell ref="AD33:AG33"/>
    <mergeCell ref="AH33:AL33"/>
    <mergeCell ref="AM33:AV33"/>
    <mergeCell ref="AX33:BB33"/>
    <mergeCell ref="BC33:BL33"/>
    <mergeCell ref="B58:D58"/>
    <mergeCell ref="BC58:BL58"/>
    <mergeCell ref="E58:Y58"/>
    <mergeCell ref="Z58:AC58"/>
    <mergeCell ref="AD58:AG58"/>
    <mergeCell ref="AH58:AL58"/>
    <mergeCell ref="AM58:AV58"/>
    <mergeCell ref="AX58:BB58"/>
    <mergeCell ref="AX114:BL115"/>
    <mergeCell ref="B6:D7"/>
    <mergeCell ref="Z6:AC7"/>
    <mergeCell ref="AD6:AG7"/>
    <mergeCell ref="AH6:AL7"/>
    <mergeCell ref="AM6:AV7"/>
    <mergeCell ref="AX6:BB7"/>
    <mergeCell ref="B31:D31"/>
    <mergeCell ref="Z31:AC31"/>
    <mergeCell ref="E97:Y97"/>
    <mergeCell ref="E36:Y36"/>
    <mergeCell ref="B40:D40"/>
    <mergeCell ref="Z40:AC40"/>
    <mergeCell ref="B42:D42"/>
    <mergeCell ref="Z41:AC41"/>
    <mergeCell ref="B38:D38"/>
    <mergeCell ref="Z38:AC38"/>
    <mergeCell ref="B37:D37"/>
    <mergeCell ref="Z37:AC37"/>
    <mergeCell ref="B39:D39"/>
    <mergeCell ref="AX149:BB149"/>
    <mergeCell ref="AX150:BB150"/>
    <mergeCell ref="AH149:AL149"/>
    <mergeCell ref="B149:D149"/>
    <mergeCell ref="Z36:AC36"/>
    <mergeCell ref="AD36:AG36"/>
    <mergeCell ref="AH116:AV116"/>
    <mergeCell ref="AH117:AV117"/>
    <mergeCell ref="AD40:AG40"/>
    <mergeCell ref="Z69:AC69"/>
    <mergeCell ref="B8:D8"/>
    <mergeCell ref="Z8:AC8"/>
    <mergeCell ref="AD8:AG8"/>
    <mergeCell ref="Z99:AC99"/>
    <mergeCell ref="AD99:AG99"/>
    <mergeCell ref="Z11:AC11"/>
    <mergeCell ref="AD11:AG11"/>
    <mergeCell ref="B12:D12"/>
    <mergeCell ref="Z12:AC12"/>
    <mergeCell ref="E98:Y98"/>
    <mergeCell ref="AM98:AV98"/>
    <mergeCell ref="B9:D9"/>
    <mergeCell ref="Z9:AC9"/>
    <mergeCell ref="AD9:AG9"/>
    <mergeCell ref="B10:D10"/>
    <mergeCell ref="Z10:AC10"/>
    <mergeCell ref="AD10:AG10"/>
    <mergeCell ref="E9:Y9"/>
    <mergeCell ref="B11:D11"/>
    <mergeCell ref="AD41:AG41"/>
    <mergeCell ref="AD12:AG12"/>
    <mergeCell ref="E12:Y12"/>
    <mergeCell ref="B13:D13"/>
    <mergeCell ref="Z13:AC13"/>
    <mergeCell ref="AD13:AG13"/>
    <mergeCell ref="B14:D14"/>
    <mergeCell ref="Z14:AC14"/>
    <mergeCell ref="AD14:AG14"/>
    <mergeCell ref="E13:Y13"/>
    <mergeCell ref="E14:Y14"/>
    <mergeCell ref="B15:D15"/>
    <mergeCell ref="Z15:AC15"/>
    <mergeCell ref="AD15:AG15"/>
    <mergeCell ref="B16:D16"/>
    <mergeCell ref="Z16:AC16"/>
    <mergeCell ref="AD16:AG16"/>
    <mergeCell ref="E15:Y15"/>
    <mergeCell ref="B17:D17"/>
    <mergeCell ref="Z17:AC17"/>
    <mergeCell ref="AD17:AG17"/>
    <mergeCell ref="B18:D18"/>
    <mergeCell ref="Z18:AC18"/>
    <mergeCell ref="AD18:AG18"/>
    <mergeCell ref="E17:Y17"/>
    <mergeCell ref="E18:Y18"/>
    <mergeCell ref="B19:D19"/>
    <mergeCell ref="Z19:AC19"/>
    <mergeCell ref="AD19:AG19"/>
    <mergeCell ref="B20:D20"/>
    <mergeCell ref="Z20:AC20"/>
    <mergeCell ref="AD20:AG20"/>
    <mergeCell ref="E19:Y19"/>
    <mergeCell ref="E20:Y20"/>
    <mergeCell ref="B21:D21"/>
    <mergeCell ref="Z21:AC21"/>
    <mergeCell ref="AD21:AG21"/>
    <mergeCell ref="B22:D22"/>
    <mergeCell ref="Z22:AC22"/>
    <mergeCell ref="AD22:AG22"/>
    <mergeCell ref="E22:Y22"/>
    <mergeCell ref="E21:Y21"/>
    <mergeCell ref="B23:D23"/>
    <mergeCell ref="Z23:AC23"/>
    <mergeCell ref="AD23:AG23"/>
    <mergeCell ref="B24:D24"/>
    <mergeCell ref="Z24:AC24"/>
    <mergeCell ref="AD24:AG24"/>
    <mergeCell ref="E23:Y23"/>
    <mergeCell ref="E24:Y24"/>
    <mergeCell ref="B25:D25"/>
    <mergeCell ref="Z25:AC25"/>
    <mergeCell ref="AD25:AG25"/>
    <mergeCell ref="B26:D26"/>
    <mergeCell ref="Z26:AC26"/>
    <mergeCell ref="AD26:AG26"/>
    <mergeCell ref="E25:Y25"/>
    <mergeCell ref="E26:Y26"/>
    <mergeCell ref="B27:D27"/>
    <mergeCell ref="Z27:AC27"/>
    <mergeCell ref="AD27:AG27"/>
    <mergeCell ref="Z150:AC150"/>
    <mergeCell ref="AD150:AG150"/>
    <mergeCell ref="AH150:AL150"/>
    <mergeCell ref="B150:D150"/>
    <mergeCell ref="Z149:AC149"/>
    <mergeCell ref="AD149:AG149"/>
    <mergeCell ref="B28:D28"/>
    <mergeCell ref="Z28:AC28"/>
    <mergeCell ref="AD28:AG28"/>
    <mergeCell ref="B29:D29"/>
    <mergeCell ref="Z29:AC29"/>
    <mergeCell ref="AD29:AG29"/>
    <mergeCell ref="E68:Y68"/>
    <mergeCell ref="E32:Y32"/>
    <mergeCell ref="E40:Y40"/>
    <mergeCell ref="Z42:AC42"/>
    <mergeCell ref="AD42:AG42"/>
    <mergeCell ref="Z116:AG116"/>
    <mergeCell ref="B36:D36"/>
    <mergeCell ref="B30:D30"/>
    <mergeCell ref="Z30:AC30"/>
    <mergeCell ref="AD30:AG30"/>
    <mergeCell ref="Z117:AG117"/>
    <mergeCell ref="AD31:AG31"/>
    <mergeCell ref="B32:D32"/>
    <mergeCell ref="Z32:AC32"/>
    <mergeCell ref="AD32:AG32"/>
    <mergeCell ref="AD37:AG37"/>
    <mergeCell ref="E37:Y37"/>
    <mergeCell ref="V114:Y115"/>
    <mergeCell ref="Z114:AG115"/>
    <mergeCell ref="AD97:AG97"/>
    <mergeCell ref="E99:Y99"/>
    <mergeCell ref="Z97:AC97"/>
    <mergeCell ref="AD38:AG38"/>
    <mergeCell ref="E38:Y38"/>
    <mergeCell ref="Z39:AC39"/>
    <mergeCell ref="AD39:AG39"/>
    <mergeCell ref="E39:Y39"/>
    <mergeCell ref="B114:D115"/>
    <mergeCell ref="Z68:AC68"/>
    <mergeCell ref="AD68:AG68"/>
    <mergeCell ref="E69:Y69"/>
    <mergeCell ref="B41:D41"/>
    <mergeCell ref="E41:Y41"/>
    <mergeCell ref="B43:D43"/>
    <mergeCell ref="B53:D53"/>
    <mergeCell ref="V117:Y117"/>
    <mergeCell ref="Z73:AC73"/>
    <mergeCell ref="E117:U117"/>
    <mergeCell ref="B68:D68"/>
    <mergeCell ref="Z98:AC98"/>
    <mergeCell ref="AD98:AG98"/>
    <mergeCell ref="E116:U116"/>
    <mergeCell ref="AD73:AG73"/>
    <mergeCell ref="E73:Y73"/>
    <mergeCell ref="B75:D75"/>
    <mergeCell ref="E42:Y42"/>
    <mergeCell ref="BC150:BL150"/>
    <mergeCell ref="E150:Y150"/>
    <mergeCell ref="AX116:BB116"/>
    <mergeCell ref="BC116:BL116"/>
    <mergeCell ref="AX117:BB117"/>
    <mergeCell ref="E149:Y149"/>
    <mergeCell ref="AX105:BB105"/>
    <mergeCell ref="AX100:BB100"/>
    <mergeCell ref="BC149:BL149"/>
    <mergeCell ref="AX101:BB101"/>
    <mergeCell ref="BC101:BL101"/>
    <mergeCell ref="AH106:AL106"/>
    <mergeCell ref="AH107:AL107"/>
    <mergeCell ref="E114:U115"/>
    <mergeCell ref="AX97:BB97"/>
    <mergeCell ref="AM105:AV105"/>
    <mergeCell ref="AM106:AV106"/>
    <mergeCell ref="AM107:AV107"/>
    <mergeCell ref="AH101:AL101"/>
    <mergeCell ref="AM149:AV149"/>
    <mergeCell ref="BC100:BL100"/>
    <mergeCell ref="AD104:AG104"/>
    <mergeCell ref="E104:Y104"/>
    <mergeCell ref="Z43:AC43"/>
    <mergeCell ref="AD43:AG43"/>
    <mergeCell ref="E43:Y43"/>
    <mergeCell ref="Z46:AC46"/>
    <mergeCell ref="AD46:AG46"/>
    <mergeCell ref="E46:Y46"/>
    <mergeCell ref="AM150:AV150"/>
    <mergeCell ref="B44:D44"/>
    <mergeCell ref="Z44:AC44"/>
    <mergeCell ref="AD44:AG44"/>
    <mergeCell ref="E44:Y44"/>
    <mergeCell ref="B45:D45"/>
    <mergeCell ref="Z45:AC45"/>
    <mergeCell ref="AD45:AG45"/>
    <mergeCell ref="E45:Y45"/>
    <mergeCell ref="B46:D46"/>
    <mergeCell ref="E49:Y49"/>
    <mergeCell ref="BC56:BL56"/>
    <mergeCell ref="AX98:BB98"/>
    <mergeCell ref="AX99:BB99"/>
    <mergeCell ref="B47:D47"/>
    <mergeCell ref="Z47:AC47"/>
    <mergeCell ref="AD47:AG47"/>
    <mergeCell ref="E47:Y47"/>
    <mergeCell ref="BC54:BL54"/>
    <mergeCell ref="BC55:BL55"/>
    <mergeCell ref="B48:D48"/>
    <mergeCell ref="Z48:AC48"/>
    <mergeCell ref="AD48:AG48"/>
    <mergeCell ref="E48:Y48"/>
    <mergeCell ref="BC52:BL52"/>
    <mergeCell ref="BC53:BL53"/>
    <mergeCell ref="B49:D49"/>
    <mergeCell ref="Z49:AC49"/>
    <mergeCell ref="AD49:AG49"/>
    <mergeCell ref="BC50:BL50"/>
    <mergeCell ref="BC51:BL51"/>
    <mergeCell ref="B50:D50"/>
    <mergeCell ref="Z50:AC50"/>
    <mergeCell ref="AD50:AG50"/>
    <mergeCell ref="E50:Y50"/>
    <mergeCell ref="B51:D51"/>
    <mergeCell ref="Z51:AC51"/>
    <mergeCell ref="AD51:AG51"/>
    <mergeCell ref="E51:Y51"/>
    <mergeCell ref="AH50:AL50"/>
    <mergeCell ref="BC44:BL44"/>
    <mergeCell ref="BC45:BL45"/>
    <mergeCell ref="BC46:BL46"/>
    <mergeCell ref="BC47:BL47"/>
    <mergeCell ref="BC48:BL48"/>
    <mergeCell ref="BC49:BL49"/>
    <mergeCell ref="BC38:BL38"/>
    <mergeCell ref="BC39:BL39"/>
    <mergeCell ref="BC40:BL40"/>
    <mergeCell ref="BC41:BL41"/>
    <mergeCell ref="BC42:BL42"/>
    <mergeCell ref="BC43:BL43"/>
    <mergeCell ref="AH39:AL39"/>
    <mergeCell ref="AM39:AV39"/>
    <mergeCell ref="AH40:AL40"/>
    <mergeCell ref="B52:D52"/>
    <mergeCell ref="Z52:AC52"/>
    <mergeCell ref="AD52:AG52"/>
    <mergeCell ref="E52:Y52"/>
    <mergeCell ref="AH41:AL41"/>
    <mergeCell ref="AH42:AL42"/>
    <mergeCell ref="AM40:AV40"/>
    <mergeCell ref="BC29:BL29"/>
    <mergeCell ref="BC30:BL30"/>
    <mergeCell ref="BC31:BL31"/>
    <mergeCell ref="BC32:BL32"/>
    <mergeCell ref="BC36:BL36"/>
    <mergeCell ref="BC37:BL37"/>
    <mergeCell ref="BC34:BL34"/>
    <mergeCell ref="Z53:AC53"/>
    <mergeCell ref="AD53:AG53"/>
    <mergeCell ref="E53:Y53"/>
    <mergeCell ref="BC23:BL23"/>
    <mergeCell ref="BC24:BL24"/>
    <mergeCell ref="BC25:BL25"/>
    <mergeCell ref="BC26:BL26"/>
    <mergeCell ref="BC27:BL27"/>
    <mergeCell ref="BC28:BL28"/>
    <mergeCell ref="AX51:BB51"/>
    <mergeCell ref="E54:Y54"/>
    <mergeCell ref="BC17:BL17"/>
    <mergeCell ref="BC18:BL18"/>
    <mergeCell ref="BC19:BL19"/>
    <mergeCell ref="BC20:BL20"/>
    <mergeCell ref="BC21:BL21"/>
    <mergeCell ref="BC22:BL22"/>
    <mergeCell ref="AX53:BB53"/>
    <mergeCell ref="AX54:BB54"/>
    <mergeCell ref="AX45:BB45"/>
    <mergeCell ref="E55:Y55"/>
    <mergeCell ref="A1:AV1"/>
    <mergeCell ref="BC12:BL12"/>
    <mergeCell ref="BC13:BL13"/>
    <mergeCell ref="BC14:BL14"/>
    <mergeCell ref="BC15:BL15"/>
    <mergeCell ref="BC16:BL16"/>
    <mergeCell ref="B54:D54"/>
    <mergeCell ref="Z54:AC54"/>
    <mergeCell ref="AD54:AG54"/>
    <mergeCell ref="B56:D56"/>
    <mergeCell ref="Z56:AC56"/>
    <mergeCell ref="AD56:AG56"/>
    <mergeCell ref="E56:Y56"/>
    <mergeCell ref="AM8:AV8"/>
    <mergeCell ref="AM15:AV15"/>
    <mergeCell ref="B55:D55"/>
    <mergeCell ref="Z55:AC55"/>
    <mergeCell ref="AD55:AG55"/>
    <mergeCell ref="E8:Y8"/>
    <mergeCell ref="B57:D57"/>
    <mergeCell ref="Z57:AC57"/>
    <mergeCell ref="AD57:AG57"/>
    <mergeCell ref="E57:Y57"/>
    <mergeCell ref="AX151:BB151"/>
    <mergeCell ref="BC57:BL57"/>
    <mergeCell ref="BC151:BL151"/>
    <mergeCell ref="AH68:AL68"/>
    <mergeCell ref="AM68:AV68"/>
    <mergeCell ref="B60:D60"/>
    <mergeCell ref="Z60:AC60"/>
    <mergeCell ref="AD60:AG60"/>
    <mergeCell ref="E60:Y60"/>
    <mergeCell ref="BC60:BL60"/>
    <mergeCell ref="V116:Y116"/>
    <mergeCell ref="BC117:BL117"/>
    <mergeCell ref="AM99:AV99"/>
    <mergeCell ref="AX68:BB68"/>
    <mergeCell ref="Z62:AC62"/>
    <mergeCell ref="AD62:AG62"/>
    <mergeCell ref="B61:D61"/>
    <mergeCell ref="Z61:AC61"/>
    <mergeCell ref="AD61:AG61"/>
    <mergeCell ref="E61:Y61"/>
    <mergeCell ref="BC61:BL61"/>
    <mergeCell ref="B116:D116"/>
    <mergeCell ref="AH114:AV115"/>
    <mergeCell ref="AD69:AG69"/>
    <mergeCell ref="AH69:AL69"/>
    <mergeCell ref="B62:D62"/>
    <mergeCell ref="E62:Y62"/>
    <mergeCell ref="AX107:BB107"/>
    <mergeCell ref="BC62:BL62"/>
    <mergeCell ref="BC107:BL107"/>
    <mergeCell ref="AM69:AV69"/>
    <mergeCell ref="AX69:BB69"/>
    <mergeCell ref="E70:Y70"/>
    <mergeCell ref="Z67:AC67"/>
    <mergeCell ref="AM70:AV70"/>
    <mergeCell ref="AX70:BB70"/>
    <mergeCell ref="B63:D63"/>
    <mergeCell ref="Z63:AC63"/>
    <mergeCell ref="AD63:AG63"/>
    <mergeCell ref="E63:Y63"/>
    <mergeCell ref="AX106:BB106"/>
    <mergeCell ref="BC63:BL63"/>
    <mergeCell ref="Z70:AC70"/>
    <mergeCell ref="AD70:AG70"/>
    <mergeCell ref="AH70:AL70"/>
    <mergeCell ref="BC64:BL64"/>
    <mergeCell ref="BC65:BL65"/>
    <mergeCell ref="BC104:BL104"/>
    <mergeCell ref="B69:D69"/>
    <mergeCell ref="B70:D70"/>
    <mergeCell ref="B97:D97"/>
    <mergeCell ref="B64:D64"/>
    <mergeCell ref="Z64:AC64"/>
    <mergeCell ref="AD64:AG64"/>
    <mergeCell ref="E64:Y64"/>
    <mergeCell ref="E71:Y71"/>
    <mergeCell ref="B99:D99"/>
    <mergeCell ref="B67:D67"/>
    <mergeCell ref="B65:D65"/>
    <mergeCell ref="Z65:AC65"/>
    <mergeCell ref="AD65:AG65"/>
    <mergeCell ref="E65:Y65"/>
    <mergeCell ref="B66:D66"/>
    <mergeCell ref="Z66:AC66"/>
    <mergeCell ref="AD66:AG66"/>
    <mergeCell ref="E66:Y66"/>
    <mergeCell ref="BC66:BL66"/>
    <mergeCell ref="B98:D98"/>
    <mergeCell ref="AD67:AG67"/>
    <mergeCell ref="E67:Y67"/>
    <mergeCell ref="BC67:BL67"/>
    <mergeCell ref="B71:D71"/>
    <mergeCell ref="Z71:AC71"/>
    <mergeCell ref="AD71:AG71"/>
    <mergeCell ref="B72:D72"/>
    <mergeCell ref="Z72:AC72"/>
    <mergeCell ref="AD72:AG72"/>
    <mergeCell ref="E72:Y72"/>
    <mergeCell ref="AX95:BB95"/>
    <mergeCell ref="AX91:BB91"/>
    <mergeCell ref="AD83:AG83"/>
    <mergeCell ref="E83:Y83"/>
    <mergeCell ref="AX85:BB85"/>
    <mergeCell ref="AX82:BB82"/>
    <mergeCell ref="AX83:BB83"/>
    <mergeCell ref="AX84:BB84"/>
    <mergeCell ref="BC95:BL95"/>
    <mergeCell ref="B73:D73"/>
    <mergeCell ref="AX94:BB94"/>
    <mergeCell ref="BC73:BL73"/>
    <mergeCell ref="B74:D74"/>
    <mergeCell ref="Z74:AC74"/>
    <mergeCell ref="AD74:AG74"/>
    <mergeCell ref="E74:Y74"/>
    <mergeCell ref="AX93:BB93"/>
    <mergeCell ref="BC74:BL74"/>
    <mergeCell ref="BC93:BL93"/>
    <mergeCell ref="Z75:AC75"/>
    <mergeCell ref="AD75:AG75"/>
    <mergeCell ref="E75:Y75"/>
    <mergeCell ref="AX92:BB92"/>
    <mergeCell ref="BC75:BL75"/>
    <mergeCell ref="BC92:BL92"/>
    <mergeCell ref="BC89:BL89"/>
    <mergeCell ref="E81:Y81"/>
    <mergeCell ref="AX87:BB87"/>
    <mergeCell ref="B76:D76"/>
    <mergeCell ref="Z76:AC76"/>
    <mergeCell ref="AD76:AG76"/>
    <mergeCell ref="E76:Y76"/>
    <mergeCell ref="BC76:BL76"/>
    <mergeCell ref="BC86:BL86"/>
    <mergeCell ref="B77:D77"/>
    <mergeCell ref="Z77:AC77"/>
    <mergeCell ref="AD77:AG77"/>
    <mergeCell ref="E77:Y77"/>
    <mergeCell ref="AX90:BB90"/>
    <mergeCell ref="BC77:BL77"/>
    <mergeCell ref="BC81:BL81"/>
    <mergeCell ref="BC87:BL87"/>
    <mergeCell ref="BC83:BL83"/>
    <mergeCell ref="BC84:BL84"/>
    <mergeCell ref="AX88:BB88"/>
    <mergeCell ref="BC80:BL80"/>
    <mergeCell ref="BC88:BL88"/>
    <mergeCell ref="AX81:BB81"/>
    <mergeCell ref="BC91:BL91"/>
    <mergeCell ref="E79:Y79"/>
    <mergeCell ref="AX89:BB89"/>
    <mergeCell ref="BC79:BL79"/>
    <mergeCell ref="AX86:BB86"/>
    <mergeCell ref="BC82:BL82"/>
    <mergeCell ref="BC90:BL90"/>
    <mergeCell ref="Z85:AC85"/>
    <mergeCell ref="AD85:AG85"/>
    <mergeCell ref="E85:Y85"/>
    <mergeCell ref="B79:D79"/>
    <mergeCell ref="Z79:AC79"/>
    <mergeCell ref="AD79:AG79"/>
    <mergeCell ref="B80:D80"/>
    <mergeCell ref="Z80:AC80"/>
    <mergeCell ref="AD80:AG80"/>
    <mergeCell ref="E80:Y80"/>
    <mergeCell ref="B81:D81"/>
    <mergeCell ref="Z81:AC81"/>
    <mergeCell ref="AD81:AG81"/>
    <mergeCell ref="B82:D82"/>
    <mergeCell ref="Z82:AC82"/>
    <mergeCell ref="AD82:AG82"/>
    <mergeCell ref="B84:D84"/>
    <mergeCell ref="Z84:AC84"/>
    <mergeCell ref="AD84:AG84"/>
    <mergeCell ref="AH82:AL82"/>
    <mergeCell ref="AM82:AV82"/>
    <mergeCell ref="AM83:AV83"/>
    <mergeCell ref="E82:Y82"/>
    <mergeCell ref="AH81:AL81"/>
    <mergeCell ref="AM80:AV80"/>
    <mergeCell ref="AM81:AV81"/>
    <mergeCell ref="B83:D83"/>
    <mergeCell ref="Z83:AC83"/>
    <mergeCell ref="E86:Y86"/>
    <mergeCell ref="AH83:AL83"/>
    <mergeCell ref="AH84:AL84"/>
    <mergeCell ref="E84:Y84"/>
    <mergeCell ref="B85:D85"/>
    <mergeCell ref="AD87:AG87"/>
    <mergeCell ref="E87:Y87"/>
    <mergeCell ref="AX72:BB72"/>
    <mergeCell ref="AX73:BB73"/>
    <mergeCell ref="AX74:BB74"/>
    <mergeCell ref="B86:D86"/>
    <mergeCell ref="Z86:AC86"/>
    <mergeCell ref="AD86:AG86"/>
    <mergeCell ref="AX79:BB79"/>
    <mergeCell ref="AX80:BB80"/>
    <mergeCell ref="AD89:AG89"/>
    <mergeCell ref="E89:Y89"/>
    <mergeCell ref="AX63:BB63"/>
    <mergeCell ref="AX64:BB64"/>
    <mergeCell ref="AX65:BB65"/>
    <mergeCell ref="B88:D88"/>
    <mergeCell ref="Z88:AC88"/>
    <mergeCell ref="AD88:AG88"/>
    <mergeCell ref="B87:D87"/>
    <mergeCell ref="Z87:AC87"/>
    <mergeCell ref="AX66:BB66"/>
    <mergeCell ref="AX67:BB67"/>
    <mergeCell ref="AX71:BB71"/>
    <mergeCell ref="AX75:BB75"/>
    <mergeCell ref="AX76:BB76"/>
    <mergeCell ref="AX77:BB77"/>
    <mergeCell ref="B90:D90"/>
    <mergeCell ref="AH57:AL57"/>
    <mergeCell ref="AM57:AV57"/>
    <mergeCell ref="Z90:AC90"/>
    <mergeCell ref="AD90:AG90"/>
    <mergeCell ref="E90:Y90"/>
    <mergeCell ref="E88:Y88"/>
    <mergeCell ref="AH75:AL75"/>
    <mergeCell ref="B89:D89"/>
    <mergeCell ref="Z89:AC89"/>
    <mergeCell ref="AX55:BB55"/>
    <mergeCell ref="AX56:BB56"/>
    <mergeCell ref="AX57:BB57"/>
    <mergeCell ref="AX60:BB60"/>
    <mergeCell ref="AX61:BB61"/>
    <mergeCell ref="AX62:BB62"/>
    <mergeCell ref="AX59:BB59"/>
    <mergeCell ref="B92:D92"/>
    <mergeCell ref="Z92:AC92"/>
    <mergeCell ref="AD92:AG92"/>
    <mergeCell ref="E92:Y92"/>
    <mergeCell ref="AX52:BB52"/>
    <mergeCell ref="B91:D91"/>
    <mergeCell ref="Z91:AC91"/>
    <mergeCell ref="AD91:AG91"/>
    <mergeCell ref="E91:Y91"/>
    <mergeCell ref="AH53:AL53"/>
    <mergeCell ref="E94:Y94"/>
    <mergeCell ref="AX46:BB46"/>
    <mergeCell ref="AX47:BB47"/>
    <mergeCell ref="AX48:BB48"/>
    <mergeCell ref="B93:D93"/>
    <mergeCell ref="Z93:AC93"/>
    <mergeCell ref="AD93:AG93"/>
    <mergeCell ref="E93:Y93"/>
    <mergeCell ref="AX49:BB49"/>
    <mergeCell ref="AX50:BB50"/>
    <mergeCell ref="AX40:BB40"/>
    <mergeCell ref="B95:D95"/>
    <mergeCell ref="Z95:AC95"/>
    <mergeCell ref="AD95:AG95"/>
    <mergeCell ref="E95:Y95"/>
    <mergeCell ref="AX43:BB43"/>
    <mergeCell ref="AX44:BB44"/>
    <mergeCell ref="B94:D94"/>
    <mergeCell ref="Z94:AC94"/>
    <mergeCell ref="AD94:AG94"/>
    <mergeCell ref="AX34:BB34"/>
    <mergeCell ref="B101:D101"/>
    <mergeCell ref="Z101:AC101"/>
    <mergeCell ref="AD101:AG101"/>
    <mergeCell ref="E101:Y101"/>
    <mergeCell ref="AX37:BB37"/>
    <mergeCell ref="AX38:BB38"/>
    <mergeCell ref="AX39:BB39"/>
    <mergeCell ref="B100:D100"/>
    <mergeCell ref="E100:Y100"/>
    <mergeCell ref="E105:Y105"/>
    <mergeCell ref="AX25:BB25"/>
    <mergeCell ref="AX26:BB26"/>
    <mergeCell ref="AX27:BB27"/>
    <mergeCell ref="AX28:BB28"/>
    <mergeCell ref="AX29:BB29"/>
    <mergeCell ref="AX30:BB30"/>
    <mergeCell ref="AX31:BB31"/>
    <mergeCell ref="AX32:BB32"/>
    <mergeCell ref="AX36:BB36"/>
    <mergeCell ref="B117:D117"/>
    <mergeCell ref="B107:D107"/>
    <mergeCell ref="E107:Y107"/>
    <mergeCell ref="AX19:BB19"/>
    <mergeCell ref="AX20:BB20"/>
    <mergeCell ref="AX21:BB21"/>
    <mergeCell ref="Z100:AG100"/>
    <mergeCell ref="Z107:AG107"/>
    <mergeCell ref="AX24:BB24"/>
    <mergeCell ref="B105:D105"/>
    <mergeCell ref="AX16:BB16"/>
    <mergeCell ref="AX17:BB17"/>
    <mergeCell ref="AX18:BB18"/>
    <mergeCell ref="AD106:AG106"/>
    <mergeCell ref="E106:Y106"/>
    <mergeCell ref="AX22:BB22"/>
    <mergeCell ref="AX23:BB23"/>
    <mergeCell ref="E16:Y16"/>
    <mergeCell ref="AX41:BB41"/>
    <mergeCell ref="AX42:BB42"/>
    <mergeCell ref="AX14:BB14"/>
    <mergeCell ref="AX15:BB15"/>
    <mergeCell ref="B151:D151"/>
    <mergeCell ref="Z151:AC151"/>
    <mergeCell ref="AD151:AG151"/>
    <mergeCell ref="E151:Y151"/>
    <mergeCell ref="E27:Y27"/>
    <mergeCell ref="E28:Y28"/>
    <mergeCell ref="E29:Y29"/>
    <mergeCell ref="B106:D106"/>
    <mergeCell ref="AX12:BB12"/>
    <mergeCell ref="AH8:AL8"/>
    <mergeCell ref="BC10:BL10"/>
    <mergeCell ref="BC11:BL11"/>
    <mergeCell ref="AM12:AV12"/>
    <mergeCell ref="AX13:BB13"/>
    <mergeCell ref="AM13:AV13"/>
    <mergeCell ref="E10:Y10"/>
    <mergeCell ref="E6:Y7"/>
    <mergeCell ref="BC6:BL7"/>
    <mergeCell ref="E11:Y11"/>
    <mergeCell ref="AM9:AV9"/>
    <mergeCell ref="AM10:AV10"/>
    <mergeCell ref="AM11:AV11"/>
    <mergeCell ref="AX10:BB10"/>
    <mergeCell ref="AX11:BB11"/>
    <mergeCell ref="E30:Y30"/>
    <mergeCell ref="E31:Y31"/>
    <mergeCell ref="AH9:AL9"/>
    <mergeCell ref="AH10:AL10"/>
    <mergeCell ref="AH11:AL11"/>
    <mergeCell ref="AH13:AL13"/>
    <mergeCell ref="AH14:AL14"/>
    <mergeCell ref="AH15:AL15"/>
    <mergeCell ref="AH19:AL19"/>
    <mergeCell ref="AH20:AL20"/>
    <mergeCell ref="AM14:AV14"/>
    <mergeCell ref="AH16:AL16"/>
    <mergeCell ref="AH17:AL17"/>
    <mergeCell ref="AH12:AL12"/>
    <mergeCell ref="AH18:AL18"/>
    <mergeCell ref="AM16:AV16"/>
    <mergeCell ref="AM17:AV17"/>
    <mergeCell ref="AM18:AV18"/>
    <mergeCell ref="AH21:AL21"/>
    <mergeCell ref="AM19:AV19"/>
    <mergeCell ref="AM20:AV20"/>
    <mergeCell ref="AM21:AV21"/>
    <mergeCell ref="AH22:AL22"/>
    <mergeCell ref="AH23:AL23"/>
    <mergeCell ref="AH24:AL24"/>
    <mergeCell ref="AM22:AV22"/>
    <mergeCell ref="AM23:AV23"/>
    <mergeCell ref="AM24:AV24"/>
    <mergeCell ref="AH25:AL25"/>
    <mergeCell ref="AH26:AL26"/>
    <mergeCell ref="AH27:AL27"/>
    <mergeCell ref="AM25:AV25"/>
    <mergeCell ref="AM26:AV26"/>
    <mergeCell ref="AM27:AV27"/>
    <mergeCell ref="AH28:AL28"/>
    <mergeCell ref="AH29:AL29"/>
    <mergeCell ref="AH30:AL30"/>
    <mergeCell ref="AM28:AV28"/>
    <mergeCell ref="AM29:AV29"/>
    <mergeCell ref="AM30:AV30"/>
    <mergeCell ref="AH31:AL31"/>
    <mergeCell ref="AH32:AL32"/>
    <mergeCell ref="AH36:AL36"/>
    <mergeCell ref="AM31:AV31"/>
    <mergeCell ref="AM32:AV32"/>
    <mergeCell ref="AM36:AV36"/>
    <mergeCell ref="AH37:AL37"/>
    <mergeCell ref="AH38:AL38"/>
    <mergeCell ref="AM37:AV37"/>
    <mergeCell ref="AM38:AV38"/>
    <mergeCell ref="AH34:AL34"/>
    <mergeCell ref="AM34:AV34"/>
    <mergeCell ref="AM41:AV41"/>
    <mergeCell ref="AM42:AV42"/>
    <mergeCell ref="AH43:AL43"/>
    <mergeCell ref="AH44:AL44"/>
    <mergeCell ref="AH45:AL45"/>
    <mergeCell ref="AM43:AV43"/>
    <mergeCell ref="AM44:AV44"/>
    <mergeCell ref="AM45:AV45"/>
    <mergeCell ref="AH46:AL46"/>
    <mergeCell ref="AH48:AL48"/>
    <mergeCell ref="AM46:AV46"/>
    <mergeCell ref="AM47:AV47"/>
    <mergeCell ref="AM48:AV48"/>
    <mergeCell ref="AH49:AL49"/>
    <mergeCell ref="AH47:AL47"/>
    <mergeCell ref="AH51:AL51"/>
    <mergeCell ref="AM49:AV49"/>
    <mergeCell ref="AM50:AV50"/>
    <mergeCell ref="AM51:AV51"/>
    <mergeCell ref="AH52:AL52"/>
    <mergeCell ref="AH54:AL54"/>
    <mergeCell ref="AM52:AV52"/>
    <mergeCell ref="AM53:AV53"/>
    <mergeCell ref="AM54:AV54"/>
    <mergeCell ref="AH55:AL55"/>
    <mergeCell ref="AH56:AL56"/>
    <mergeCell ref="AM55:AV55"/>
    <mergeCell ref="AM56:AV56"/>
    <mergeCell ref="AH60:AL60"/>
    <mergeCell ref="AH61:AL61"/>
    <mergeCell ref="AH62:AL62"/>
    <mergeCell ref="AM60:AV60"/>
    <mergeCell ref="AM61:AV61"/>
    <mergeCell ref="AM62:AV62"/>
    <mergeCell ref="AH63:AL63"/>
    <mergeCell ref="AH64:AL64"/>
    <mergeCell ref="AH65:AL65"/>
    <mergeCell ref="AM63:AV63"/>
    <mergeCell ref="AM64:AV64"/>
    <mergeCell ref="AM65:AV65"/>
    <mergeCell ref="AH66:AL66"/>
    <mergeCell ref="AH67:AL67"/>
    <mergeCell ref="AH71:AL71"/>
    <mergeCell ref="AM66:AV66"/>
    <mergeCell ref="AM67:AV67"/>
    <mergeCell ref="AM71:AV71"/>
    <mergeCell ref="AH72:AL72"/>
    <mergeCell ref="AH73:AL73"/>
    <mergeCell ref="AH74:AL74"/>
    <mergeCell ref="AM72:AV72"/>
    <mergeCell ref="AM73:AV73"/>
    <mergeCell ref="AM74:AV74"/>
    <mergeCell ref="AH76:AL76"/>
    <mergeCell ref="AH77:AL77"/>
    <mergeCell ref="AM75:AV75"/>
    <mergeCell ref="AM76:AV76"/>
    <mergeCell ref="AM77:AV77"/>
    <mergeCell ref="AH79:AL79"/>
    <mergeCell ref="AM79:AV79"/>
    <mergeCell ref="AM84:AV84"/>
    <mergeCell ref="AH85:AL85"/>
    <mergeCell ref="AH86:AL86"/>
    <mergeCell ref="AH87:AL87"/>
    <mergeCell ref="AM85:AV85"/>
    <mergeCell ref="AM86:AV86"/>
    <mergeCell ref="AM87:AV87"/>
    <mergeCell ref="AH80:AL80"/>
    <mergeCell ref="AH88:AL88"/>
    <mergeCell ref="AH89:AL89"/>
    <mergeCell ref="AH90:AL90"/>
    <mergeCell ref="AM88:AV88"/>
    <mergeCell ref="AM89:AV89"/>
    <mergeCell ref="AM90:AV90"/>
    <mergeCell ref="AH91:AL91"/>
    <mergeCell ref="AH92:AL92"/>
    <mergeCell ref="AH93:AL93"/>
    <mergeCell ref="AM91:AV91"/>
    <mergeCell ref="AM92:AV92"/>
    <mergeCell ref="AM93:AV93"/>
    <mergeCell ref="AH94:AL94"/>
    <mergeCell ref="AH95:AL95"/>
    <mergeCell ref="AH100:AL100"/>
    <mergeCell ref="AM94:AV94"/>
    <mergeCell ref="AM95:AV95"/>
    <mergeCell ref="AM100:AV100"/>
    <mergeCell ref="AH99:AL99"/>
    <mergeCell ref="AH97:AL97"/>
    <mergeCell ref="AH98:AL98"/>
    <mergeCell ref="AM97:AV97"/>
    <mergeCell ref="AH104:AL104"/>
    <mergeCell ref="AM101:AV101"/>
    <mergeCell ref="AM104:AV104"/>
    <mergeCell ref="B102:AL103"/>
    <mergeCell ref="AM102:AV103"/>
    <mergeCell ref="Z106:AC106"/>
    <mergeCell ref="B104:D104"/>
    <mergeCell ref="Z104:AC104"/>
    <mergeCell ref="Z105:AC105"/>
    <mergeCell ref="AD105:AG105"/>
    <mergeCell ref="AX1:BL1"/>
    <mergeCell ref="AH151:AL151"/>
    <mergeCell ref="AM151:AV151"/>
    <mergeCell ref="AH105:AL105"/>
    <mergeCell ref="A2:AV2"/>
    <mergeCell ref="AX8:BB8"/>
    <mergeCell ref="AX9:BB9"/>
    <mergeCell ref="BC8:BL8"/>
    <mergeCell ref="BC9:BL9"/>
    <mergeCell ref="AX2:BL2"/>
    <mergeCell ref="BC102:BL103"/>
    <mergeCell ref="AX102:BB103"/>
    <mergeCell ref="AX104:BB104"/>
    <mergeCell ref="CJ1:CY2"/>
    <mergeCell ref="B108:BL109"/>
    <mergeCell ref="B34:D34"/>
    <mergeCell ref="E34:Y34"/>
    <mergeCell ref="Z34:AC34"/>
    <mergeCell ref="AD34:AG34"/>
    <mergeCell ref="B78:D78"/>
    <mergeCell ref="BC78:BL78"/>
    <mergeCell ref="E78:Y78"/>
    <mergeCell ref="Z78:AC78"/>
    <mergeCell ref="AD78:AG78"/>
    <mergeCell ref="AH78:AL78"/>
    <mergeCell ref="AM78:AV78"/>
    <mergeCell ref="AX78:BB78"/>
  </mergeCells>
  <conditionalFormatting sqref="AH116:AV117">
    <cfRule type="cellIs" priority="1" dxfId="0" operator="equal" stopIfTrue="1">
      <formula>"NO"</formula>
    </cfRule>
    <cfRule type="cellIs" priority="2" dxfId="2" operator="equal" stopIfTrue="1">
      <formula>"OK"</formula>
    </cfRule>
    <cfRule type="cellIs" priority="3" dxfId="2" operator="equal" stopIfTrue="1">
      <formula>"OK"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50"/>
  <headerFooter alignWithMargins="0">
    <oddHeader>&amp;C&amp;18Regione Liguria - Piano Aziendale di Sviluppo&amp;R&amp;12SOTTOMISURA 4.1</oddHeader>
    <oddFooter>&amp;C&amp;14&amp;A</oddFooter>
  </headerFooter>
  <rowBreaks count="1" manualBreakCount="1">
    <brk id="42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71"/>
  <sheetViews>
    <sheetView showGridLines="0" view="pageBreakPreview" zoomScale="55" zoomScaleNormal="80" zoomScaleSheetLayoutView="55" zoomScalePageLayoutView="50" workbookViewId="0" topLeftCell="A1">
      <selection activeCell="AB121" sqref="AB121"/>
    </sheetView>
  </sheetViews>
  <sheetFormatPr defaultColWidth="3.8515625" defaultRowHeight="20.25" customHeight="1"/>
  <cols>
    <col min="1" max="1" width="4.421875" style="92" customWidth="1"/>
    <col min="2" max="16384" width="3.8515625" style="92" customWidth="1"/>
  </cols>
  <sheetData>
    <row r="1" spans="1:97" s="61" customFormat="1" ht="30">
      <c r="A1" s="364" t="s">
        <v>498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59"/>
      <c r="AL1" s="361" t="s">
        <v>41</v>
      </c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59"/>
      <c r="BI1" s="59"/>
      <c r="BJ1" s="59"/>
      <c r="BK1" s="59"/>
      <c r="BL1" s="59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226"/>
      <c r="CB1" s="226"/>
      <c r="CC1" s="226"/>
      <c r="CD1" s="226"/>
      <c r="CJ1" s="623" t="s">
        <v>344</v>
      </c>
      <c r="CK1" s="624"/>
      <c r="CL1" s="624"/>
      <c r="CM1" s="624"/>
      <c r="CN1" s="624"/>
      <c r="CO1" s="624"/>
      <c r="CP1" s="624"/>
      <c r="CQ1" s="624"/>
      <c r="CR1" s="624"/>
      <c r="CS1" s="625"/>
    </row>
    <row r="2" spans="1:82" s="61" customFormat="1" ht="30">
      <c r="A2" s="364" t="s">
        <v>294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59"/>
      <c r="AL2" s="361" t="s">
        <v>289</v>
      </c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227"/>
      <c r="BI2" s="227"/>
      <c r="BJ2" s="227"/>
      <c r="BK2" s="227"/>
      <c r="BL2" s="227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226"/>
      <c r="CB2" s="226"/>
      <c r="CC2" s="226"/>
      <c r="CD2" s="226"/>
    </row>
    <row r="3" spans="2:64" s="62" customFormat="1" ht="20.2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BL3" s="63"/>
    </row>
    <row r="4" spans="1:92" s="150" customFormat="1" ht="20.25" customHeight="1">
      <c r="A4" s="66" t="s">
        <v>212</v>
      </c>
      <c r="B4" s="67" t="s">
        <v>306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22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119"/>
      <c r="BI4" s="119"/>
      <c r="BJ4" s="119"/>
      <c r="BK4" s="119"/>
      <c r="BL4" s="119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</row>
    <row r="5" spans="2:92" s="99" customFormat="1" ht="20.25" customHeight="1">
      <c r="B5" s="220"/>
      <c r="C5" s="220"/>
      <c r="D5" s="22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221"/>
      <c r="AA5" s="221"/>
      <c r="AB5" s="221"/>
      <c r="AC5" s="221"/>
      <c r="AD5" s="222"/>
      <c r="AE5" s="222"/>
      <c r="AF5" s="222"/>
      <c r="AG5" s="222"/>
      <c r="AH5" s="218"/>
      <c r="AI5" s="218"/>
      <c r="AJ5" s="218"/>
      <c r="AK5" s="218"/>
      <c r="AL5" s="218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X5" s="221"/>
      <c r="AY5" s="221"/>
      <c r="AZ5" s="221"/>
      <c r="BA5" s="221"/>
      <c r="BB5" s="221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</row>
    <row r="6" spans="1:92" s="150" customFormat="1" ht="20.25" customHeight="1">
      <c r="A6" s="243" t="s">
        <v>513</v>
      </c>
      <c r="B6" s="481" t="s">
        <v>604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1"/>
      <c r="BE6" s="481"/>
      <c r="BF6" s="481"/>
      <c r="BG6" s="72"/>
      <c r="BH6" s="72"/>
      <c r="BI6" s="72"/>
      <c r="BJ6" s="72"/>
      <c r="BK6" s="72"/>
      <c r="BL6" s="72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</row>
    <row r="7" spans="2:92" s="99" customFormat="1" ht="24" customHeight="1"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481"/>
      <c r="BE7" s="481"/>
      <c r="BF7" s="481"/>
      <c r="BG7" s="219"/>
      <c r="BH7" s="219"/>
      <c r="BI7" s="219"/>
      <c r="BJ7" s="219"/>
      <c r="BK7" s="219"/>
      <c r="BL7" s="219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</row>
    <row r="8" spans="2:92" s="99" customFormat="1" ht="24" customHeight="1"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1"/>
      <c r="BD8" s="481"/>
      <c r="BE8" s="481"/>
      <c r="BF8" s="481"/>
      <c r="BG8" s="219"/>
      <c r="BH8" s="219"/>
      <c r="BI8" s="219"/>
      <c r="BJ8" s="219"/>
      <c r="BK8" s="219"/>
      <c r="BL8" s="219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</row>
    <row r="9" spans="1:92" s="1" customFormat="1" ht="20.25" customHeight="1">
      <c r="A9" s="2"/>
      <c r="B9" s="597" t="s">
        <v>25</v>
      </c>
      <c r="C9" s="598"/>
      <c r="D9" s="599"/>
      <c r="E9" s="611" t="s">
        <v>488</v>
      </c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1"/>
      <c r="S9" s="611"/>
      <c r="T9" s="611"/>
      <c r="U9" s="597" t="s">
        <v>293</v>
      </c>
      <c r="V9" s="598"/>
      <c r="W9" s="598"/>
      <c r="X9" s="598"/>
      <c r="Y9" s="598"/>
      <c r="Z9" s="598"/>
      <c r="AA9" s="598"/>
      <c r="AB9" s="599"/>
      <c r="AC9" s="627" t="s">
        <v>602</v>
      </c>
      <c r="AD9" s="627"/>
      <c r="AE9" s="627"/>
      <c r="AF9" s="628"/>
      <c r="AG9" s="610" t="s">
        <v>574</v>
      </c>
      <c r="AH9" s="610"/>
      <c r="AI9" s="610"/>
      <c r="AJ9" s="610"/>
      <c r="AK9" s="229"/>
      <c r="AL9" s="597" t="s">
        <v>293</v>
      </c>
      <c r="AM9" s="598"/>
      <c r="AN9" s="598"/>
      <c r="AO9" s="598"/>
      <c r="AP9" s="598"/>
      <c r="AQ9" s="598"/>
      <c r="AR9" s="598"/>
      <c r="AS9" s="599"/>
      <c r="AT9" s="627" t="s">
        <v>602</v>
      </c>
      <c r="AU9" s="627"/>
      <c r="AV9" s="627"/>
      <c r="AW9" s="628"/>
      <c r="AX9" s="610" t="s">
        <v>574</v>
      </c>
      <c r="AY9" s="610"/>
      <c r="AZ9" s="610"/>
      <c r="BA9" s="610"/>
      <c r="BB9" s="610" t="s">
        <v>489</v>
      </c>
      <c r="BC9" s="610"/>
      <c r="BD9" s="610"/>
      <c r="BE9" s="610"/>
      <c r="BF9" s="610"/>
      <c r="BG9" s="88"/>
      <c r="BH9" s="88"/>
      <c r="BI9" s="88"/>
      <c r="BJ9" s="88"/>
      <c r="BK9" s="88"/>
      <c r="BL9" s="88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</row>
    <row r="10" spans="1:92" s="1" customFormat="1" ht="20.25" customHeight="1">
      <c r="A10" s="2"/>
      <c r="B10" s="600"/>
      <c r="C10" s="601"/>
      <c r="D10" s="602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00"/>
      <c r="V10" s="601"/>
      <c r="W10" s="601"/>
      <c r="X10" s="601"/>
      <c r="Y10" s="601"/>
      <c r="Z10" s="601"/>
      <c r="AA10" s="601"/>
      <c r="AB10" s="602"/>
      <c r="AC10" s="629"/>
      <c r="AD10" s="629"/>
      <c r="AE10" s="629"/>
      <c r="AF10" s="630"/>
      <c r="AG10" s="610"/>
      <c r="AH10" s="610"/>
      <c r="AI10" s="610"/>
      <c r="AJ10" s="610"/>
      <c r="AK10" s="229"/>
      <c r="AL10" s="600"/>
      <c r="AM10" s="601"/>
      <c r="AN10" s="601"/>
      <c r="AO10" s="601"/>
      <c r="AP10" s="601"/>
      <c r="AQ10" s="601"/>
      <c r="AR10" s="601"/>
      <c r="AS10" s="602"/>
      <c r="AT10" s="629"/>
      <c r="AU10" s="629"/>
      <c r="AV10" s="629"/>
      <c r="AW10" s="630"/>
      <c r="AX10" s="610"/>
      <c r="AY10" s="610"/>
      <c r="AZ10" s="610"/>
      <c r="BA10" s="610"/>
      <c r="BB10" s="610"/>
      <c r="BC10" s="610"/>
      <c r="BD10" s="610"/>
      <c r="BE10" s="610"/>
      <c r="BF10" s="610"/>
      <c r="BG10" s="88"/>
      <c r="BH10" s="88"/>
      <c r="BI10" s="88"/>
      <c r="BJ10" s="88"/>
      <c r="BK10" s="88"/>
      <c r="BL10" s="88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</row>
    <row r="11" spans="2:92" s="71" customFormat="1" ht="20.25" customHeight="1">
      <c r="B11" s="600"/>
      <c r="C11" s="601"/>
      <c r="D11" s="602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00"/>
      <c r="V11" s="601"/>
      <c r="W11" s="601"/>
      <c r="X11" s="601"/>
      <c r="Y11" s="601"/>
      <c r="Z11" s="601"/>
      <c r="AA11" s="601"/>
      <c r="AB11" s="602"/>
      <c r="AC11" s="629"/>
      <c r="AD11" s="629"/>
      <c r="AE11" s="629"/>
      <c r="AF11" s="630"/>
      <c r="AG11" s="610"/>
      <c r="AH11" s="610"/>
      <c r="AI11" s="610"/>
      <c r="AJ11" s="610"/>
      <c r="AK11" s="229"/>
      <c r="AL11" s="600"/>
      <c r="AM11" s="601"/>
      <c r="AN11" s="601"/>
      <c r="AO11" s="601"/>
      <c r="AP11" s="601"/>
      <c r="AQ11" s="601"/>
      <c r="AR11" s="601"/>
      <c r="AS11" s="602"/>
      <c r="AT11" s="629"/>
      <c r="AU11" s="629"/>
      <c r="AV11" s="629"/>
      <c r="AW11" s="630"/>
      <c r="AX11" s="610"/>
      <c r="AY11" s="610"/>
      <c r="AZ11" s="610"/>
      <c r="BA11" s="610"/>
      <c r="BB11" s="610"/>
      <c r="BC11" s="610"/>
      <c r="BD11" s="610"/>
      <c r="BE11" s="610"/>
      <c r="BF11" s="610"/>
      <c r="BG11" s="88"/>
      <c r="BH11" s="88"/>
      <c r="BI11" s="88"/>
      <c r="BJ11" s="88"/>
      <c r="BK11" s="88"/>
      <c r="BL11" s="88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</row>
    <row r="12" spans="2:92" s="71" customFormat="1" ht="20.25" customHeight="1">
      <c r="B12" s="603"/>
      <c r="C12" s="604"/>
      <c r="D12" s="605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03"/>
      <c r="V12" s="604"/>
      <c r="W12" s="604"/>
      <c r="X12" s="604"/>
      <c r="Y12" s="604"/>
      <c r="Z12" s="604"/>
      <c r="AA12" s="604"/>
      <c r="AB12" s="605"/>
      <c r="AC12" s="631"/>
      <c r="AD12" s="631"/>
      <c r="AE12" s="631"/>
      <c r="AF12" s="632"/>
      <c r="AG12" s="610"/>
      <c r="AH12" s="610"/>
      <c r="AI12" s="610"/>
      <c r="AJ12" s="610"/>
      <c r="AK12" s="229"/>
      <c r="AL12" s="603"/>
      <c r="AM12" s="604"/>
      <c r="AN12" s="604"/>
      <c r="AO12" s="604"/>
      <c r="AP12" s="604"/>
      <c r="AQ12" s="604"/>
      <c r="AR12" s="604"/>
      <c r="AS12" s="605"/>
      <c r="AT12" s="631"/>
      <c r="AU12" s="631"/>
      <c r="AV12" s="631"/>
      <c r="AW12" s="632"/>
      <c r="AX12" s="610"/>
      <c r="AY12" s="610"/>
      <c r="AZ12" s="610"/>
      <c r="BA12" s="610"/>
      <c r="BB12" s="610"/>
      <c r="BC12" s="610"/>
      <c r="BD12" s="610"/>
      <c r="BE12" s="610"/>
      <c r="BF12" s="610"/>
      <c r="BG12" s="88"/>
      <c r="BH12" s="88"/>
      <c r="BI12" s="88"/>
      <c r="BJ12" s="88"/>
      <c r="BK12" s="88"/>
      <c r="BL12" s="88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</row>
    <row r="13" spans="2:97" ht="20.25" customHeight="1">
      <c r="B13" s="607" t="s">
        <v>397</v>
      </c>
      <c r="C13" s="608"/>
      <c r="D13" s="609"/>
      <c r="E13" s="612" t="s">
        <v>510</v>
      </c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4" t="s">
        <v>576</v>
      </c>
      <c r="V13" s="615"/>
      <c r="W13" s="615"/>
      <c r="X13" s="615"/>
      <c r="Y13" s="615"/>
      <c r="Z13" s="615"/>
      <c r="AA13" s="615"/>
      <c r="AB13" s="616"/>
      <c r="AC13" s="626"/>
      <c r="AD13" s="626"/>
      <c r="AE13" s="626"/>
      <c r="AF13" s="626"/>
      <c r="AG13" s="626"/>
      <c r="AH13" s="626"/>
      <c r="AI13" s="626"/>
      <c r="AJ13" s="626"/>
      <c r="AK13" s="230"/>
      <c r="AL13" s="617"/>
      <c r="AM13" s="618"/>
      <c r="AN13" s="618"/>
      <c r="AO13" s="618"/>
      <c r="AP13" s="618"/>
      <c r="AQ13" s="618"/>
      <c r="AR13" s="618"/>
      <c r="AS13" s="619"/>
      <c r="AT13" s="626"/>
      <c r="AU13" s="626"/>
      <c r="AV13" s="626"/>
      <c r="AW13" s="626"/>
      <c r="AX13" s="617"/>
      <c r="AY13" s="618"/>
      <c r="AZ13" s="618"/>
      <c r="BA13" s="619"/>
      <c r="BB13" s="606" t="s">
        <v>575</v>
      </c>
      <c r="BC13" s="606"/>
      <c r="BD13" s="606"/>
      <c r="BE13" s="606"/>
      <c r="BF13" s="606"/>
      <c r="BG13" s="231"/>
      <c r="BH13" s="231"/>
      <c r="BI13" s="231"/>
      <c r="BJ13" s="231"/>
      <c r="BK13" s="231"/>
      <c r="BL13" s="231"/>
      <c r="CD13" s="91"/>
      <c r="CE13" s="91"/>
      <c r="CF13" s="91"/>
      <c r="CG13" s="91"/>
      <c r="CH13" s="91"/>
      <c r="CI13" s="91"/>
      <c r="CJ13" s="620">
        <f>AG13*COUNTA(AG13)</f>
        <v>0</v>
      </c>
      <c r="CK13" s="621"/>
      <c r="CL13" s="621"/>
      <c r="CM13" s="622"/>
      <c r="CN13" s="91"/>
      <c r="CP13" s="620">
        <f aca="true" t="shared" si="0" ref="CP13:CP22">AX13*COUNTA(AX13)</f>
        <v>0</v>
      </c>
      <c r="CQ13" s="621"/>
      <c r="CR13" s="621"/>
      <c r="CS13" s="622"/>
    </row>
    <row r="14" spans="2:97" ht="20.25" customHeight="1">
      <c r="B14" s="607" t="s">
        <v>398</v>
      </c>
      <c r="C14" s="608"/>
      <c r="D14" s="609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4"/>
      <c r="V14" s="615"/>
      <c r="W14" s="615"/>
      <c r="X14" s="615"/>
      <c r="Y14" s="615"/>
      <c r="Z14" s="615"/>
      <c r="AA14" s="615"/>
      <c r="AB14" s="616"/>
      <c r="AC14" s="626"/>
      <c r="AD14" s="626"/>
      <c r="AE14" s="626"/>
      <c r="AF14" s="626"/>
      <c r="AG14" s="626"/>
      <c r="AH14" s="626"/>
      <c r="AI14" s="626"/>
      <c r="AJ14" s="626"/>
      <c r="AK14" s="230"/>
      <c r="AL14" s="617"/>
      <c r="AM14" s="618"/>
      <c r="AN14" s="618"/>
      <c r="AO14" s="618"/>
      <c r="AP14" s="618"/>
      <c r="AQ14" s="618"/>
      <c r="AR14" s="618"/>
      <c r="AS14" s="619"/>
      <c r="AT14" s="626"/>
      <c r="AU14" s="626"/>
      <c r="AV14" s="626"/>
      <c r="AW14" s="626"/>
      <c r="AX14" s="617"/>
      <c r="AY14" s="618"/>
      <c r="AZ14" s="618"/>
      <c r="BA14" s="619"/>
      <c r="BB14" s="606"/>
      <c r="BC14" s="606"/>
      <c r="BD14" s="606"/>
      <c r="BE14" s="606"/>
      <c r="BF14" s="606"/>
      <c r="BG14" s="231"/>
      <c r="BH14" s="231"/>
      <c r="BI14" s="231"/>
      <c r="BJ14" s="231"/>
      <c r="BK14" s="231"/>
      <c r="BL14" s="231"/>
      <c r="CD14" s="91"/>
      <c r="CE14" s="91"/>
      <c r="CF14" s="91"/>
      <c r="CG14" s="91"/>
      <c r="CH14" s="91"/>
      <c r="CI14" s="91"/>
      <c r="CJ14" s="620">
        <f aca="true" t="shared" si="1" ref="CJ14:CJ22">AG14*COUNTA(AG14)</f>
        <v>0</v>
      </c>
      <c r="CK14" s="621"/>
      <c r="CL14" s="621"/>
      <c r="CM14" s="622"/>
      <c r="CN14" s="91"/>
      <c r="CP14" s="620">
        <f t="shared" si="0"/>
        <v>0</v>
      </c>
      <c r="CQ14" s="621"/>
      <c r="CR14" s="621"/>
      <c r="CS14" s="622"/>
    </row>
    <row r="15" spans="2:97" ht="20.25" customHeight="1">
      <c r="B15" s="607" t="s">
        <v>399</v>
      </c>
      <c r="C15" s="608"/>
      <c r="D15" s="609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4"/>
      <c r="V15" s="615"/>
      <c r="W15" s="615"/>
      <c r="X15" s="615"/>
      <c r="Y15" s="615"/>
      <c r="Z15" s="615"/>
      <c r="AA15" s="615"/>
      <c r="AB15" s="616"/>
      <c r="AC15" s="626"/>
      <c r="AD15" s="626"/>
      <c r="AE15" s="626"/>
      <c r="AF15" s="626"/>
      <c r="AG15" s="626"/>
      <c r="AH15" s="626"/>
      <c r="AI15" s="626"/>
      <c r="AJ15" s="626"/>
      <c r="AK15" s="230"/>
      <c r="AL15" s="617"/>
      <c r="AM15" s="618"/>
      <c r="AN15" s="618"/>
      <c r="AO15" s="618"/>
      <c r="AP15" s="618"/>
      <c r="AQ15" s="618"/>
      <c r="AR15" s="618"/>
      <c r="AS15" s="619"/>
      <c r="AT15" s="626"/>
      <c r="AU15" s="626"/>
      <c r="AV15" s="626"/>
      <c r="AW15" s="626"/>
      <c r="AX15" s="617"/>
      <c r="AY15" s="618"/>
      <c r="AZ15" s="618"/>
      <c r="BA15" s="619"/>
      <c r="BB15" s="606"/>
      <c r="BC15" s="606"/>
      <c r="BD15" s="606"/>
      <c r="BE15" s="606"/>
      <c r="BF15" s="606"/>
      <c r="BG15" s="231"/>
      <c r="BH15" s="231"/>
      <c r="BI15" s="231"/>
      <c r="BJ15" s="231"/>
      <c r="BK15" s="231"/>
      <c r="BL15" s="231"/>
      <c r="CD15" s="91"/>
      <c r="CE15" s="91"/>
      <c r="CF15" s="91"/>
      <c r="CG15" s="91"/>
      <c r="CH15" s="91"/>
      <c r="CI15" s="91"/>
      <c r="CJ15" s="620">
        <f t="shared" si="1"/>
        <v>0</v>
      </c>
      <c r="CK15" s="621"/>
      <c r="CL15" s="621"/>
      <c r="CM15" s="622"/>
      <c r="CN15" s="91"/>
      <c r="CP15" s="620">
        <f t="shared" si="0"/>
        <v>0</v>
      </c>
      <c r="CQ15" s="621"/>
      <c r="CR15" s="621"/>
      <c r="CS15" s="622"/>
    </row>
    <row r="16" spans="2:97" ht="20.25" customHeight="1">
      <c r="B16" s="607" t="s">
        <v>400</v>
      </c>
      <c r="C16" s="608"/>
      <c r="D16" s="609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4"/>
      <c r="V16" s="615"/>
      <c r="W16" s="615"/>
      <c r="X16" s="615"/>
      <c r="Y16" s="615"/>
      <c r="Z16" s="615"/>
      <c r="AA16" s="615"/>
      <c r="AB16" s="616"/>
      <c r="AC16" s="626"/>
      <c r="AD16" s="626"/>
      <c r="AE16" s="626"/>
      <c r="AF16" s="626"/>
      <c r="AG16" s="626"/>
      <c r="AH16" s="626"/>
      <c r="AI16" s="626"/>
      <c r="AJ16" s="626"/>
      <c r="AK16" s="230"/>
      <c r="AL16" s="617"/>
      <c r="AM16" s="618"/>
      <c r="AN16" s="618"/>
      <c r="AO16" s="618"/>
      <c r="AP16" s="618"/>
      <c r="AQ16" s="618"/>
      <c r="AR16" s="618"/>
      <c r="AS16" s="619"/>
      <c r="AT16" s="626"/>
      <c r="AU16" s="626"/>
      <c r="AV16" s="626"/>
      <c r="AW16" s="626"/>
      <c r="AX16" s="617"/>
      <c r="AY16" s="618"/>
      <c r="AZ16" s="618"/>
      <c r="BA16" s="619"/>
      <c r="BB16" s="606"/>
      <c r="BC16" s="606"/>
      <c r="BD16" s="606"/>
      <c r="BE16" s="606"/>
      <c r="BF16" s="606"/>
      <c r="BG16" s="231"/>
      <c r="BH16" s="231"/>
      <c r="BI16" s="231"/>
      <c r="BJ16" s="231"/>
      <c r="BK16" s="231"/>
      <c r="BL16" s="231"/>
      <c r="CD16" s="91"/>
      <c r="CE16" s="91"/>
      <c r="CF16" s="91"/>
      <c r="CG16" s="91"/>
      <c r="CH16" s="91"/>
      <c r="CI16" s="91"/>
      <c r="CJ16" s="620">
        <f t="shared" si="1"/>
        <v>0</v>
      </c>
      <c r="CK16" s="621"/>
      <c r="CL16" s="621"/>
      <c r="CM16" s="622"/>
      <c r="CN16" s="91"/>
      <c r="CP16" s="620">
        <f t="shared" si="0"/>
        <v>0</v>
      </c>
      <c r="CQ16" s="621"/>
      <c r="CR16" s="621"/>
      <c r="CS16" s="622"/>
    </row>
    <row r="17" spans="2:97" ht="20.25" customHeight="1">
      <c r="B17" s="607" t="s">
        <v>401</v>
      </c>
      <c r="C17" s="608"/>
      <c r="D17" s="609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4"/>
      <c r="V17" s="615"/>
      <c r="W17" s="615"/>
      <c r="X17" s="615"/>
      <c r="Y17" s="615"/>
      <c r="Z17" s="615"/>
      <c r="AA17" s="615"/>
      <c r="AB17" s="616"/>
      <c r="AC17" s="626"/>
      <c r="AD17" s="626"/>
      <c r="AE17" s="626"/>
      <c r="AF17" s="626"/>
      <c r="AG17" s="626"/>
      <c r="AH17" s="626"/>
      <c r="AI17" s="626"/>
      <c r="AJ17" s="626"/>
      <c r="AK17" s="230"/>
      <c r="AL17" s="617"/>
      <c r="AM17" s="618"/>
      <c r="AN17" s="618"/>
      <c r="AO17" s="618"/>
      <c r="AP17" s="618"/>
      <c r="AQ17" s="618"/>
      <c r="AR17" s="618"/>
      <c r="AS17" s="619"/>
      <c r="AT17" s="626"/>
      <c r="AU17" s="626"/>
      <c r="AV17" s="626"/>
      <c r="AW17" s="626"/>
      <c r="AX17" s="617"/>
      <c r="AY17" s="618"/>
      <c r="AZ17" s="618"/>
      <c r="BA17" s="619"/>
      <c r="BB17" s="606"/>
      <c r="BC17" s="606"/>
      <c r="BD17" s="606"/>
      <c r="BE17" s="606"/>
      <c r="BF17" s="606"/>
      <c r="BG17" s="231"/>
      <c r="BH17" s="231"/>
      <c r="BI17" s="231"/>
      <c r="BJ17" s="231"/>
      <c r="BK17" s="231"/>
      <c r="BL17" s="231"/>
      <c r="CD17" s="91"/>
      <c r="CE17" s="91"/>
      <c r="CF17" s="91"/>
      <c r="CG17" s="91"/>
      <c r="CH17" s="91"/>
      <c r="CI17" s="91"/>
      <c r="CJ17" s="620">
        <f t="shared" si="1"/>
        <v>0</v>
      </c>
      <c r="CK17" s="621"/>
      <c r="CL17" s="621"/>
      <c r="CM17" s="622"/>
      <c r="CN17" s="91"/>
      <c r="CP17" s="620">
        <f t="shared" si="0"/>
        <v>0</v>
      </c>
      <c r="CQ17" s="621"/>
      <c r="CR17" s="621"/>
      <c r="CS17" s="622"/>
    </row>
    <row r="18" spans="2:97" ht="20.25" customHeight="1">
      <c r="B18" s="607" t="s">
        <v>402</v>
      </c>
      <c r="C18" s="608"/>
      <c r="D18" s="609"/>
      <c r="E18" s="612"/>
      <c r="F18" s="612"/>
      <c r="G18" s="612"/>
      <c r="H18" s="612"/>
      <c r="I18" s="612"/>
      <c r="J18" s="612"/>
      <c r="K18" s="612"/>
      <c r="L18" s="612"/>
      <c r="M18" s="612"/>
      <c r="N18" s="612"/>
      <c r="O18" s="612"/>
      <c r="P18" s="612"/>
      <c r="Q18" s="612"/>
      <c r="R18" s="612"/>
      <c r="S18" s="612"/>
      <c r="T18" s="612"/>
      <c r="U18" s="614"/>
      <c r="V18" s="615"/>
      <c r="W18" s="615"/>
      <c r="X18" s="615"/>
      <c r="Y18" s="615"/>
      <c r="Z18" s="615"/>
      <c r="AA18" s="615"/>
      <c r="AB18" s="616"/>
      <c r="AC18" s="626"/>
      <c r="AD18" s="626"/>
      <c r="AE18" s="626"/>
      <c r="AF18" s="626"/>
      <c r="AG18" s="626"/>
      <c r="AH18" s="626"/>
      <c r="AI18" s="626"/>
      <c r="AJ18" s="626"/>
      <c r="AK18" s="230"/>
      <c r="AL18" s="617"/>
      <c r="AM18" s="618"/>
      <c r="AN18" s="618"/>
      <c r="AO18" s="618"/>
      <c r="AP18" s="618"/>
      <c r="AQ18" s="618"/>
      <c r="AR18" s="618"/>
      <c r="AS18" s="619"/>
      <c r="AT18" s="626"/>
      <c r="AU18" s="626"/>
      <c r="AV18" s="626"/>
      <c r="AW18" s="626"/>
      <c r="AX18" s="617"/>
      <c r="AY18" s="618"/>
      <c r="AZ18" s="618"/>
      <c r="BA18" s="619"/>
      <c r="BB18" s="606"/>
      <c r="BC18" s="606"/>
      <c r="BD18" s="606"/>
      <c r="BE18" s="606"/>
      <c r="BF18" s="606"/>
      <c r="BG18" s="231"/>
      <c r="BH18" s="231"/>
      <c r="BI18" s="231"/>
      <c r="BJ18" s="231"/>
      <c r="BK18" s="231"/>
      <c r="BL18" s="231"/>
      <c r="CD18" s="91"/>
      <c r="CE18" s="91"/>
      <c r="CF18" s="91"/>
      <c r="CG18" s="91"/>
      <c r="CH18" s="91"/>
      <c r="CI18" s="91"/>
      <c r="CJ18" s="620">
        <f t="shared" si="1"/>
        <v>0</v>
      </c>
      <c r="CK18" s="621"/>
      <c r="CL18" s="621"/>
      <c r="CM18" s="622"/>
      <c r="CN18" s="91"/>
      <c r="CP18" s="620">
        <f t="shared" si="0"/>
        <v>0</v>
      </c>
      <c r="CQ18" s="621"/>
      <c r="CR18" s="621"/>
      <c r="CS18" s="622"/>
    </row>
    <row r="19" spans="2:97" ht="20.25" customHeight="1">
      <c r="B19" s="607" t="s">
        <v>403</v>
      </c>
      <c r="C19" s="608"/>
      <c r="D19" s="609"/>
      <c r="E19" s="612" t="s">
        <v>26</v>
      </c>
      <c r="F19" s="612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2"/>
      <c r="T19" s="612"/>
      <c r="U19" s="614"/>
      <c r="V19" s="615"/>
      <c r="W19" s="615"/>
      <c r="X19" s="615"/>
      <c r="Y19" s="615"/>
      <c r="Z19" s="615"/>
      <c r="AA19" s="615"/>
      <c r="AB19" s="616"/>
      <c r="AC19" s="626"/>
      <c r="AD19" s="626"/>
      <c r="AE19" s="626"/>
      <c r="AF19" s="626"/>
      <c r="AG19" s="626"/>
      <c r="AH19" s="626"/>
      <c r="AI19" s="626"/>
      <c r="AJ19" s="626"/>
      <c r="AK19" s="230"/>
      <c r="AL19" s="617"/>
      <c r="AM19" s="618"/>
      <c r="AN19" s="618"/>
      <c r="AO19" s="618"/>
      <c r="AP19" s="618"/>
      <c r="AQ19" s="618"/>
      <c r="AR19" s="618"/>
      <c r="AS19" s="619"/>
      <c r="AT19" s="626"/>
      <c r="AU19" s="626"/>
      <c r="AV19" s="626"/>
      <c r="AW19" s="626"/>
      <c r="AX19" s="617"/>
      <c r="AY19" s="618"/>
      <c r="AZ19" s="618"/>
      <c r="BA19" s="619"/>
      <c r="BB19" s="606"/>
      <c r="BC19" s="606"/>
      <c r="BD19" s="606"/>
      <c r="BE19" s="606"/>
      <c r="BF19" s="606"/>
      <c r="BG19" s="231"/>
      <c r="BH19" s="231"/>
      <c r="BI19" s="231"/>
      <c r="BJ19" s="231"/>
      <c r="BK19" s="231"/>
      <c r="BL19" s="231"/>
      <c r="CD19" s="91"/>
      <c r="CE19" s="91"/>
      <c r="CF19" s="91"/>
      <c r="CG19" s="91"/>
      <c r="CH19" s="91"/>
      <c r="CI19" s="91"/>
      <c r="CJ19" s="620">
        <f t="shared" si="1"/>
        <v>0</v>
      </c>
      <c r="CK19" s="621"/>
      <c r="CL19" s="621"/>
      <c r="CM19" s="622"/>
      <c r="CN19" s="91"/>
      <c r="CP19" s="620">
        <f t="shared" si="0"/>
        <v>0</v>
      </c>
      <c r="CQ19" s="621"/>
      <c r="CR19" s="621"/>
      <c r="CS19" s="622"/>
    </row>
    <row r="20" spans="2:97" ht="20.25" customHeight="1">
      <c r="B20" s="607" t="s">
        <v>470</v>
      </c>
      <c r="C20" s="608"/>
      <c r="D20" s="609"/>
      <c r="E20" s="612" t="s">
        <v>26</v>
      </c>
      <c r="F20" s="612"/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4"/>
      <c r="V20" s="615"/>
      <c r="W20" s="615"/>
      <c r="X20" s="615"/>
      <c r="Y20" s="615"/>
      <c r="Z20" s="615"/>
      <c r="AA20" s="615"/>
      <c r="AB20" s="616"/>
      <c r="AC20" s="626"/>
      <c r="AD20" s="626"/>
      <c r="AE20" s="626"/>
      <c r="AF20" s="626"/>
      <c r="AG20" s="626"/>
      <c r="AH20" s="626"/>
      <c r="AI20" s="626"/>
      <c r="AJ20" s="626"/>
      <c r="AK20" s="230"/>
      <c r="AL20" s="617"/>
      <c r="AM20" s="618"/>
      <c r="AN20" s="618"/>
      <c r="AO20" s="618"/>
      <c r="AP20" s="618"/>
      <c r="AQ20" s="618"/>
      <c r="AR20" s="618"/>
      <c r="AS20" s="619"/>
      <c r="AT20" s="626"/>
      <c r="AU20" s="626"/>
      <c r="AV20" s="626"/>
      <c r="AW20" s="626"/>
      <c r="AX20" s="617"/>
      <c r="AY20" s="618"/>
      <c r="AZ20" s="618"/>
      <c r="BA20" s="619"/>
      <c r="BB20" s="606"/>
      <c r="BC20" s="606"/>
      <c r="BD20" s="606"/>
      <c r="BE20" s="606"/>
      <c r="BF20" s="606"/>
      <c r="BG20" s="231"/>
      <c r="BH20" s="231"/>
      <c r="BI20" s="231"/>
      <c r="BJ20" s="231"/>
      <c r="BK20" s="231"/>
      <c r="BL20" s="231"/>
      <c r="CD20" s="91"/>
      <c r="CE20" s="91"/>
      <c r="CF20" s="91"/>
      <c r="CG20" s="91"/>
      <c r="CH20" s="91"/>
      <c r="CI20" s="91"/>
      <c r="CJ20" s="620">
        <f t="shared" si="1"/>
        <v>0</v>
      </c>
      <c r="CK20" s="621"/>
      <c r="CL20" s="621"/>
      <c r="CM20" s="622"/>
      <c r="CN20" s="91"/>
      <c r="CP20" s="620">
        <f t="shared" si="0"/>
        <v>0</v>
      </c>
      <c r="CQ20" s="621"/>
      <c r="CR20" s="621"/>
      <c r="CS20" s="622"/>
    </row>
    <row r="21" spans="2:97" ht="20.25" customHeight="1">
      <c r="B21" s="607" t="s">
        <v>471</v>
      </c>
      <c r="C21" s="608"/>
      <c r="D21" s="609"/>
      <c r="E21" s="612" t="s">
        <v>26</v>
      </c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4"/>
      <c r="V21" s="615"/>
      <c r="W21" s="615"/>
      <c r="X21" s="615"/>
      <c r="Y21" s="615"/>
      <c r="Z21" s="615"/>
      <c r="AA21" s="615"/>
      <c r="AB21" s="616"/>
      <c r="AC21" s="626"/>
      <c r="AD21" s="626"/>
      <c r="AE21" s="626"/>
      <c r="AF21" s="626"/>
      <c r="AG21" s="626"/>
      <c r="AH21" s="626"/>
      <c r="AI21" s="626"/>
      <c r="AJ21" s="626"/>
      <c r="AK21" s="230"/>
      <c r="AL21" s="617"/>
      <c r="AM21" s="618"/>
      <c r="AN21" s="618"/>
      <c r="AO21" s="618"/>
      <c r="AP21" s="618"/>
      <c r="AQ21" s="618"/>
      <c r="AR21" s="618"/>
      <c r="AS21" s="619"/>
      <c r="AT21" s="626"/>
      <c r="AU21" s="626"/>
      <c r="AV21" s="626"/>
      <c r="AW21" s="626"/>
      <c r="AX21" s="617"/>
      <c r="AY21" s="618"/>
      <c r="AZ21" s="618"/>
      <c r="BA21" s="619"/>
      <c r="BB21" s="606"/>
      <c r="BC21" s="606"/>
      <c r="BD21" s="606"/>
      <c r="BE21" s="606"/>
      <c r="BF21" s="606"/>
      <c r="BG21" s="231"/>
      <c r="BH21" s="231"/>
      <c r="BI21" s="231"/>
      <c r="BJ21" s="231"/>
      <c r="BK21" s="231"/>
      <c r="BL21" s="231"/>
      <c r="CD21" s="91"/>
      <c r="CE21" s="91"/>
      <c r="CF21" s="91"/>
      <c r="CG21" s="91"/>
      <c r="CH21" s="91"/>
      <c r="CI21" s="91"/>
      <c r="CJ21" s="620">
        <f t="shared" si="1"/>
        <v>0</v>
      </c>
      <c r="CK21" s="621"/>
      <c r="CL21" s="621"/>
      <c r="CM21" s="622"/>
      <c r="CN21" s="91"/>
      <c r="CP21" s="620">
        <f t="shared" si="0"/>
        <v>0</v>
      </c>
      <c r="CQ21" s="621"/>
      <c r="CR21" s="621"/>
      <c r="CS21" s="622"/>
    </row>
    <row r="22" spans="2:97" ht="20.25" customHeight="1">
      <c r="B22" s="607" t="s">
        <v>472</v>
      </c>
      <c r="C22" s="608"/>
      <c r="D22" s="609"/>
      <c r="E22" s="612" t="s">
        <v>26</v>
      </c>
      <c r="F22" s="612"/>
      <c r="G22" s="612"/>
      <c r="H22" s="612"/>
      <c r="I22" s="612"/>
      <c r="J22" s="612"/>
      <c r="K22" s="612"/>
      <c r="L22" s="612"/>
      <c r="M22" s="612"/>
      <c r="N22" s="612"/>
      <c r="O22" s="612"/>
      <c r="P22" s="612"/>
      <c r="Q22" s="612"/>
      <c r="R22" s="612"/>
      <c r="S22" s="612"/>
      <c r="T22" s="612"/>
      <c r="U22" s="614"/>
      <c r="V22" s="615"/>
      <c r="W22" s="615"/>
      <c r="X22" s="615"/>
      <c r="Y22" s="615"/>
      <c r="Z22" s="615"/>
      <c r="AA22" s="615"/>
      <c r="AB22" s="616"/>
      <c r="AC22" s="626"/>
      <c r="AD22" s="626"/>
      <c r="AE22" s="626"/>
      <c r="AF22" s="626"/>
      <c r="AG22" s="626"/>
      <c r="AH22" s="626"/>
      <c r="AI22" s="626"/>
      <c r="AJ22" s="626"/>
      <c r="AK22" s="230"/>
      <c r="AL22" s="617"/>
      <c r="AM22" s="618"/>
      <c r="AN22" s="618"/>
      <c r="AO22" s="618"/>
      <c r="AP22" s="618"/>
      <c r="AQ22" s="618"/>
      <c r="AR22" s="618"/>
      <c r="AS22" s="619"/>
      <c r="AT22" s="626"/>
      <c r="AU22" s="626"/>
      <c r="AV22" s="626"/>
      <c r="AW22" s="626"/>
      <c r="AX22" s="617"/>
      <c r="AY22" s="618"/>
      <c r="AZ22" s="618"/>
      <c r="BA22" s="619"/>
      <c r="BB22" s="606"/>
      <c r="BC22" s="606"/>
      <c r="BD22" s="606"/>
      <c r="BE22" s="606"/>
      <c r="BF22" s="606"/>
      <c r="BG22" s="231"/>
      <c r="BH22" s="231"/>
      <c r="BI22" s="231"/>
      <c r="BJ22" s="231"/>
      <c r="BK22" s="231"/>
      <c r="BL22" s="231"/>
      <c r="CD22" s="91"/>
      <c r="CE22" s="91"/>
      <c r="CF22" s="91"/>
      <c r="CG22" s="91"/>
      <c r="CH22" s="91"/>
      <c r="CI22" s="91"/>
      <c r="CJ22" s="620">
        <f t="shared" si="1"/>
        <v>0</v>
      </c>
      <c r="CK22" s="621"/>
      <c r="CL22" s="621"/>
      <c r="CM22" s="622"/>
      <c r="CN22" s="91"/>
      <c r="CP22" s="620">
        <f t="shared" si="0"/>
        <v>0</v>
      </c>
      <c r="CQ22" s="621"/>
      <c r="CR22" s="621"/>
      <c r="CS22" s="622"/>
    </row>
    <row r="23" spans="2:92" s="232" customFormat="1" ht="26.25" customHeight="1">
      <c r="B23" s="463"/>
      <c r="C23" s="464"/>
      <c r="D23" s="465"/>
      <c r="E23" s="457" t="s">
        <v>613</v>
      </c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9"/>
      <c r="AC23" s="438" t="s">
        <v>511</v>
      </c>
      <c r="AD23" s="439"/>
      <c r="AE23" s="439"/>
      <c r="AF23" s="440"/>
      <c r="AG23" s="444">
        <f>SUM(CJ13:CM22)</f>
        <v>0</v>
      </c>
      <c r="AH23" s="445"/>
      <c r="AI23" s="445"/>
      <c r="AJ23" s="446"/>
      <c r="AK23" s="233"/>
      <c r="AL23" s="469"/>
      <c r="AM23" s="470"/>
      <c r="AN23" s="470"/>
      <c r="AO23" s="470"/>
      <c r="AP23" s="470"/>
      <c r="AQ23" s="470"/>
      <c r="AR23" s="470"/>
      <c r="AS23" s="471"/>
      <c r="AT23" s="438" t="s">
        <v>512</v>
      </c>
      <c r="AU23" s="439"/>
      <c r="AV23" s="439"/>
      <c r="AW23" s="440"/>
      <c r="AX23" s="444">
        <f>SUM(CP13:CS22)</f>
        <v>0</v>
      </c>
      <c r="AY23" s="445"/>
      <c r="AZ23" s="445"/>
      <c r="BA23" s="446"/>
      <c r="BB23" s="450"/>
      <c r="BC23" s="451"/>
      <c r="BD23" s="451"/>
      <c r="BE23" s="451"/>
      <c r="BF23" s="452"/>
      <c r="BG23" s="111"/>
      <c r="BH23" s="111"/>
      <c r="BI23" s="111"/>
      <c r="BJ23" s="111"/>
      <c r="BK23" s="111"/>
      <c r="BL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</row>
    <row r="24" spans="2:92" s="232" customFormat="1" ht="26.25" customHeight="1">
      <c r="B24" s="466"/>
      <c r="C24" s="467"/>
      <c r="D24" s="468"/>
      <c r="E24" s="460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2"/>
      <c r="AC24" s="441"/>
      <c r="AD24" s="442"/>
      <c r="AE24" s="442"/>
      <c r="AF24" s="443"/>
      <c r="AG24" s="447"/>
      <c r="AH24" s="448"/>
      <c r="AI24" s="448"/>
      <c r="AJ24" s="449"/>
      <c r="AK24" s="233"/>
      <c r="AL24" s="472"/>
      <c r="AM24" s="473"/>
      <c r="AN24" s="473"/>
      <c r="AO24" s="473"/>
      <c r="AP24" s="473"/>
      <c r="AQ24" s="473"/>
      <c r="AR24" s="473"/>
      <c r="AS24" s="474"/>
      <c r="AT24" s="441"/>
      <c r="AU24" s="442"/>
      <c r="AV24" s="442"/>
      <c r="AW24" s="443"/>
      <c r="AX24" s="447"/>
      <c r="AY24" s="448"/>
      <c r="AZ24" s="448"/>
      <c r="BA24" s="449"/>
      <c r="BB24" s="453"/>
      <c r="BC24" s="454"/>
      <c r="BD24" s="454"/>
      <c r="BE24" s="454"/>
      <c r="BF24" s="455"/>
      <c r="BG24" s="111"/>
      <c r="BH24" s="111"/>
      <c r="BI24" s="111"/>
      <c r="BJ24" s="111"/>
      <c r="BK24" s="111"/>
      <c r="BL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</row>
    <row r="25" spans="1:92" s="99" customFormat="1" ht="24.75" customHeight="1">
      <c r="A25" s="243" t="s">
        <v>514</v>
      </c>
      <c r="B25" s="613" t="s">
        <v>571</v>
      </c>
      <c r="C25" s="613"/>
      <c r="D25" s="613"/>
      <c r="E25" s="613"/>
      <c r="F25" s="613"/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3"/>
      <c r="AB25" s="613"/>
      <c r="AC25" s="613"/>
      <c r="AD25" s="613"/>
      <c r="AE25" s="613"/>
      <c r="AF25" s="613"/>
      <c r="AG25" s="613"/>
      <c r="AH25" s="613"/>
      <c r="AI25" s="613"/>
      <c r="AJ25" s="613"/>
      <c r="AK25" s="613"/>
      <c r="AL25" s="613"/>
      <c r="AM25" s="613"/>
      <c r="AN25" s="613"/>
      <c r="AO25" s="613"/>
      <c r="AP25" s="613"/>
      <c r="AQ25" s="613"/>
      <c r="AR25" s="613"/>
      <c r="AS25" s="613"/>
      <c r="AT25" s="613"/>
      <c r="AU25" s="613"/>
      <c r="AV25" s="613"/>
      <c r="AW25" s="613"/>
      <c r="AX25" s="613"/>
      <c r="AY25" s="613"/>
      <c r="AZ25" s="613"/>
      <c r="BA25" s="613"/>
      <c r="BB25" s="613"/>
      <c r="BC25" s="613"/>
      <c r="BD25" s="613"/>
      <c r="BE25" s="613"/>
      <c r="BF25" s="613"/>
      <c r="BG25" s="234"/>
      <c r="BH25" s="234"/>
      <c r="BI25" s="234"/>
      <c r="BJ25" s="234"/>
      <c r="BK25" s="234"/>
      <c r="BL25" s="234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</row>
    <row r="26" spans="1:92" s="99" customFormat="1" ht="24.75" customHeight="1">
      <c r="A26" s="244"/>
      <c r="B26" s="613"/>
      <c r="C26" s="613"/>
      <c r="D26" s="613"/>
      <c r="E26" s="613"/>
      <c r="F26" s="613"/>
      <c r="G26" s="613"/>
      <c r="H26" s="613"/>
      <c r="I26" s="613"/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13"/>
      <c r="AA26" s="613"/>
      <c r="AB26" s="613"/>
      <c r="AC26" s="613"/>
      <c r="AD26" s="613"/>
      <c r="AE26" s="613"/>
      <c r="AF26" s="613"/>
      <c r="AG26" s="613"/>
      <c r="AH26" s="613"/>
      <c r="AI26" s="613"/>
      <c r="AJ26" s="613"/>
      <c r="AK26" s="613"/>
      <c r="AL26" s="613"/>
      <c r="AM26" s="613"/>
      <c r="AN26" s="613"/>
      <c r="AO26" s="613"/>
      <c r="AP26" s="613"/>
      <c r="AQ26" s="613"/>
      <c r="AR26" s="613"/>
      <c r="AS26" s="613"/>
      <c r="AT26" s="613"/>
      <c r="AU26" s="613"/>
      <c r="AV26" s="613"/>
      <c r="AW26" s="613"/>
      <c r="AX26" s="613"/>
      <c r="AY26" s="613"/>
      <c r="AZ26" s="613"/>
      <c r="BA26" s="613"/>
      <c r="BB26" s="613"/>
      <c r="BC26" s="613"/>
      <c r="BD26" s="613"/>
      <c r="BE26" s="613"/>
      <c r="BF26" s="613"/>
      <c r="BG26" s="234"/>
      <c r="BH26" s="234"/>
      <c r="BI26" s="234"/>
      <c r="BJ26" s="234"/>
      <c r="BK26" s="234"/>
      <c r="BL26" s="234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</row>
    <row r="27" spans="1:92" s="99" customFormat="1" ht="29.25" customHeight="1">
      <c r="A27" s="244" t="s">
        <v>515</v>
      </c>
      <c r="B27" s="456" t="s">
        <v>592</v>
      </c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236"/>
      <c r="BH27" s="236"/>
      <c r="BI27" s="236"/>
      <c r="BJ27" s="236"/>
      <c r="BK27" s="236"/>
      <c r="BL27" s="236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</row>
    <row r="28" spans="1:92" ht="22.5">
      <c r="A28" s="244"/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237"/>
      <c r="BH28" s="237"/>
      <c r="BI28" s="237"/>
      <c r="BJ28" s="237"/>
      <c r="BK28" s="237"/>
      <c r="BL28" s="237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</row>
    <row r="29" spans="1:92" ht="22.5">
      <c r="A29" s="244"/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237"/>
      <c r="BH29" s="237"/>
      <c r="BI29" s="237"/>
      <c r="BJ29" s="237"/>
      <c r="BK29" s="237"/>
      <c r="BL29" s="237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</row>
    <row r="30" spans="1:92" ht="24.75" customHeight="1">
      <c r="A30" s="244" t="s">
        <v>516</v>
      </c>
      <c r="B30" s="456" t="s">
        <v>564</v>
      </c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  <c r="AQ30" s="456"/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237"/>
      <c r="BH30" s="237"/>
      <c r="BI30" s="237"/>
      <c r="BJ30" s="237"/>
      <c r="BK30" s="237"/>
      <c r="BL30" s="237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</row>
    <row r="31" spans="2:92" ht="24.75" customHeight="1"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237"/>
      <c r="BH31" s="237"/>
      <c r="BI31" s="237"/>
      <c r="BJ31" s="237"/>
      <c r="BK31" s="237"/>
      <c r="BL31" s="237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</row>
    <row r="32" spans="1:92" ht="24.75" customHeight="1">
      <c r="A32" s="244" t="s">
        <v>534</v>
      </c>
      <c r="B32" s="456" t="s">
        <v>570</v>
      </c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237"/>
      <c r="BH32" s="237"/>
      <c r="BI32" s="237"/>
      <c r="BJ32" s="237"/>
      <c r="BK32" s="237"/>
      <c r="BL32" s="237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</row>
    <row r="33" spans="2:92" ht="24.75" customHeight="1"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6"/>
      <c r="BG33" s="237"/>
      <c r="BH33" s="237"/>
      <c r="BI33" s="237"/>
      <c r="BJ33" s="237"/>
      <c r="BK33" s="237"/>
      <c r="BL33" s="237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</row>
    <row r="34" spans="2:92" ht="24.75" customHeight="1"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56"/>
      <c r="BB34" s="456"/>
      <c r="BC34" s="456"/>
      <c r="BD34" s="456"/>
      <c r="BE34" s="456"/>
      <c r="BF34" s="456"/>
      <c r="BG34" s="235"/>
      <c r="BH34" s="235"/>
      <c r="BI34" s="235"/>
      <c r="BJ34" s="235"/>
      <c r="BK34" s="235"/>
      <c r="BL34" s="235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</row>
    <row r="35" spans="2:64" s="62" customFormat="1" ht="20.25" customHeight="1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BL35" s="63"/>
    </row>
    <row r="36" spans="1:78" s="150" customFormat="1" ht="20.25" customHeight="1">
      <c r="A36" s="66" t="s">
        <v>220</v>
      </c>
      <c r="B36" s="67" t="s">
        <v>307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119"/>
      <c r="BI36" s="119"/>
      <c r="BJ36" s="119"/>
      <c r="BK36" s="119"/>
      <c r="BL36" s="119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</row>
    <row r="37" spans="2:78" s="99" customFormat="1" ht="20.25" customHeight="1">
      <c r="B37" s="220"/>
      <c r="C37" s="220"/>
      <c r="D37" s="22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221"/>
      <c r="AA37" s="221"/>
      <c r="AB37" s="221"/>
      <c r="AC37" s="221"/>
      <c r="AD37" s="222"/>
      <c r="AE37" s="222"/>
      <c r="AF37" s="222"/>
      <c r="AG37" s="222"/>
      <c r="AH37" s="218"/>
      <c r="AI37" s="218"/>
      <c r="AJ37" s="218"/>
      <c r="AK37" s="218"/>
      <c r="AL37" s="218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X37" s="221"/>
      <c r="AY37" s="221"/>
      <c r="AZ37" s="221"/>
      <c r="BA37" s="221"/>
      <c r="BB37" s="221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</row>
    <row r="38" spans="2:77" s="73" customFormat="1" ht="20.25" customHeight="1">
      <c r="B38" s="564" t="s">
        <v>25</v>
      </c>
      <c r="C38" s="585"/>
      <c r="D38" s="586"/>
      <c r="E38" s="564" t="s">
        <v>221</v>
      </c>
      <c r="F38" s="585"/>
      <c r="G38" s="585"/>
      <c r="H38" s="585"/>
      <c r="I38" s="585"/>
      <c r="J38" s="585"/>
      <c r="K38" s="585"/>
      <c r="L38" s="585"/>
      <c r="M38" s="585"/>
      <c r="N38" s="585"/>
      <c r="O38" s="586"/>
      <c r="P38" s="564" t="s">
        <v>222</v>
      </c>
      <c r="Q38" s="585"/>
      <c r="R38" s="586"/>
      <c r="S38" s="564" t="s">
        <v>223</v>
      </c>
      <c r="T38" s="585"/>
      <c r="U38" s="586"/>
      <c r="V38" s="564" t="s">
        <v>224</v>
      </c>
      <c r="W38" s="585"/>
      <c r="X38" s="586"/>
      <c r="Y38" s="520" t="s">
        <v>225</v>
      </c>
      <c r="Z38" s="520"/>
      <c r="AA38" s="497" t="s">
        <v>609</v>
      </c>
      <c r="AB38" s="503"/>
      <c r="AC38" s="503"/>
      <c r="AD38" s="504"/>
      <c r="AE38" s="581" t="s">
        <v>577</v>
      </c>
      <c r="AF38" s="581"/>
      <c r="AG38" s="581"/>
      <c r="AH38" s="581"/>
      <c r="AI38" s="581"/>
      <c r="AJ38" s="581"/>
      <c r="AK38" s="93"/>
      <c r="AL38" s="497" t="s">
        <v>504</v>
      </c>
      <c r="AM38" s="503"/>
      <c r="AN38" s="503"/>
      <c r="AO38" s="504"/>
      <c r="AP38" s="581" t="s">
        <v>232</v>
      </c>
      <c r="AQ38" s="581"/>
      <c r="AR38" s="581"/>
      <c r="AS38" s="581"/>
      <c r="AT38" s="581"/>
      <c r="AU38" s="581"/>
      <c r="AV38" s="581"/>
      <c r="AW38" s="581"/>
      <c r="AX38" s="581"/>
      <c r="AY38" s="581"/>
      <c r="AZ38" s="581"/>
      <c r="BA38" s="581"/>
      <c r="BB38" s="581"/>
      <c r="BC38" s="581"/>
      <c r="BD38" s="581"/>
      <c r="BE38" s="581"/>
      <c r="BF38" s="581"/>
      <c r="BG38" s="93"/>
      <c r="BH38" s="93"/>
      <c r="BI38" s="93"/>
      <c r="BJ38" s="93"/>
      <c r="BK38" s="93"/>
      <c r="BL38" s="93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</row>
    <row r="39" spans="2:77" s="73" customFormat="1" ht="20.25" customHeight="1">
      <c r="B39" s="587"/>
      <c r="C39" s="588"/>
      <c r="D39" s="589"/>
      <c r="E39" s="587"/>
      <c r="F39" s="588"/>
      <c r="G39" s="588"/>
      <c r="H39" s="588"/>
      <c r="I39" s="588"/>
      <c r="J39" s="588"/>
      <c r="K39" s="588"/>
      <c r="L39" s="588"/>
      <c r="M39" s="588"/>
      <c r="N39" s="588"/>
      <c r="O39" s="589"/>
      <c r="P39" s="587"/>
      <c r="Q39" s="588"/>
      <c r="R39" s="589"/>
      <c r="S39" s="587"/>
      <c r="T39" s="588"/>
      <c r="U39" s="589"/>
      <c r="V39" s="587"/>
      <c r="W39" s="588"/>
      <c r="X39" s="589"/>
      <c r="Y39" s="520"/>
      <c r="Z39" s="520"/>
      <c r="AA39" s="516"/>
      <c r="AB39" s="517"/>
      <c r="AC39" s="517"/>
      <c r="AD39" s="518"/>
      <c r="AE39" s="581"/>
      <c r="AF39" s="581"/>
      <c r="AG39" s="581"/>
      <c r="AH39" s="581"/>
      <c r="AI39" s="581"/>
      <c r="AJ39" s="581"/>
      <c r="AK39" s="93"/>
      <c r="AL39" s="516"/>
      <c r="AM39" s="517"/>
      <c r="AN39" s="517"/>
      <c r="AO39" s="518"/>
      <c r="AP39" s="581"/>
      <c r="AQ39" s="581"/>
      <c r="AR39" s="581"/>
      <c r="AS39" s="581"/>
      <c r="AT39" s="581"/>
      <c r="AU39" s="581"/>
      <c r="AV39" s="581"/>
      <c r="AW39" s="581"/>
      <c r="AX39" s="581"/>
      <c r="AY39" s="581"/>
      <c r="AZ39" s="581"/>
      <c r="BA39" s="581"/>
      <c r="BB39" s="581"/>
      <c r="BC39" s="581"/>
      <c r="BD39" s="581"/>
      <c r="BE39" s="581"/>
      <c r="BF39" s="581"/>
      <c r="BG39" s="93"/>
      <c r="BH39" s="93"/>
      <c r="BI39" s="93"/>
      <c r="BJ39" s="93"/>
      <c r="BK39" s="93"/>
      <c r="BL39" s="93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</row>
    <row r="40" spans="2:77" s="73" customFormat="1" ht="20.25" customHeight="1">
      <c r="B40" s="587"/>
      <c r="C40" s="588"/>
      <c r="D40" s="589"/>
      <c r="E40" s="587"/>
      <c r="F40" s="588"/>
      <c r="G40" s="588"/>
      <c r="H40" s="588"/>
      <c r="I40" s="588"/>
      <c r="J40" s="588"/>
      <c r="K40" s="588"/>
      <c r="L40" s="588"/>
      <c r="M40" s="588"/>
      <c r="N40" s="588"/>
      <c r="O40" s="589"/>
      <c r="P40" s="587"/>
      <c r="Q40" s="588"/>
      <c r="R40" s="589"/>
      <c r="S40" s="587"/>
      <c r="T40" s="588"/>
      <c r="U40" s="589"/>
      <c r="V40" s="587"/>
      <c r="W40" s="588"/>
      <c r="X40" s="589"/>
      <c r="Y40" s="520"/>
      <c r="Z40" s="520"/>
      <c r="AA40" s="516"/>
      <c r="AB40" s="517"/>
      <c r="AC40" s="517"/>
      <c r="AD40" s="518"/>
      <c r="AE40" s="581"/>
      <c r="AF40" s="581"/>
      <c r="AG40" s="581"/>
      <c r="AH40" s="581"/>
      <c r="AI40" s="581"/>
      <c r="AJ40" s="581"/>
      <c r="AK40" s="93"/>
      <c r="AL40" s="516"/>
      <c r="AM40" s="517"/>
      <c r="AN40" s="517"/>
      <c r="AO40" s="518"/>
      <c r="AP40" s="581"/>
      <c r="AQ40" s="581"/>
      <c r="AR40" s="581"/>
      <c r="AS40" s="581"/>
      <c r="AT40" s="581"/>
      <c r="AU40" s="581"/>
      <c r="AV40" s="581"/>
      <c r="AW40" s="581"/>
      <c r="AX40" s="581"/>
      <c r="AY40" s="581"/>
      <c r="AZ40" s="581"/>
      <c r="BA40" s="581"/>
      <c r="BB40" s="581"/>
      <c r="BC40" s="581"/>
      <c r="BD40" s="581"/>
      <c r="BE40" s="581"/>
      <c r="BF40" s="581"/>
      <c r="BG40" s="93"/>
      <c r="BH40" s="93"/>
      <c r="BI40" s="93"/>
      <c r="BJ40" s="93"/>
      <c r="BK40" s="93"/>
      <c r="BL40" s="93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</row>
    <row r="41" spans="2:77" s="73" customFormat="1" ht="20.25" customHeight="1">
      <c r="B41" s="590"/>
      <c r="C41" s="591"/>
      <c r="D41" s="592"/>
      <c r="E41" s="590"/>
      <c r="F41" s="591"/>
      <c r="G41" s="591"/>
      <c r="H41" s="591"/>
      <c r="I41" s="591"/>
      <c r="J41" s="591"/>
      <c r="K41" s="591"/>
      <c r="L41" s="591"/>
      <c r="M41" s="591"/>
      <c r="N41" s="591"/>
      <c r="O41" s="592"/>
      <c r="P41" s="590"/>
      <c r="Q41" s="591"/>
      <c r="R41" s="592"/>
      <c r="S41" s="590"/>
      <c r="T41" s="591"/>
      <c r="U41" s="592"/>
      <c r="V41" s="590"/>
      <c r="W41" s="591"/>
      <c r="X41" s="592"/>
      <c r="Y41" s="520"/>
      <c r="Z41" s="520"/>
      <c r="AA41" s="505"/>
      <c r="AB41" s="506"/>
      <c r="AC41" s="506"/>
      <c r="AD41" s="507"/>
      <c r="AE41" s="581"/>
      <c r="AF41" s="581"/>
      <c r="AG41" s="581"/>
      <c r="AH41" s="581"/>
      <c r="AI41" s="581"/>
      <c r="AJ41" s="581"/>
      <c r="AK41" s="93"/>
      <c r="AL41" s="505"/>
      <c r="AM41" s="506"/>
      <c r="AN41" s="506"/>
      <c r="AO41" s="507"/>
      <c r="AP41" s="581"/>
      <c r="AQ41" s="581"/>
      <c r="AR41" s="581"/>
      <c r="AS41" s="581"/>
      <c r="AT41" s="581"/>
      <c r="AU41" s="581"/>
      <c r="AV41" s="581"/>
      <c r="AW41" s="581"/>
      <c r="AX41" s="581"/>
      <c r="AY41" s="581"/>
      <c r="AZ41" s="581"/>
      <c r="BA41" s="581"/>
      <c r="BB41" s="581"/>
      <c r="BC41" s="581"/>
      <c r="BD41" s="581"/>
      <c r="BE41" s="581"/>
      <c r="BF41" s="581"/>
      <c r="BG41" s="93"/>
      <c r="BH41" s="93"/>
      <c r="BI41" s="93"/>
      <c r="BJ41" s="93"/>
      <c r="BK41" s="93"/>
      <c r="BL41" s="93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</row>
    <row r="42" spans="1:77" s="73" customFormat="1" ht="20.25" customHeight="1">
      <c r="A42" s="92"/>
      <c r="B42" s="394" t="s">
        <v>455</v>
      </c>
      <c r="C42" s="394"/>
      <c r="D42" s="394"/>
      <c r="E42" s="563"/>
      <c r="F42" s="563"/>
      <c r="G42" s="563"/>
      <c r="H42" s="563"/>
      <c r="I42" s="563"/>
      <c r="J42" s="563"/>
      <c r="K42" s="563"/>
      <c r="L42" s="563"/>
      <c r="M42" s="563"/>
      <c r="N42" s="563"/>
      <c r="O42" s="563"/>
      <c r="P42" s="536"/>
      <c r="Q42" s="536"/>
      <c r="R42" s="536"/>
      <c r="S42" s="536"/>
      <c r="T42" s="536"/>
      <c r="U42" s="536"/>
      <c r="V42" s="521"/>
      <c r="W42" s="521"/>
      <c r="X42" s="521"/>
      <c r="Y42" s="521"/>
      <c r="Z42" s="521"/>
      <c r="AA42" s="579"/>
      <c r="AB42" s="579"/>
      <c r="AC42" s="579"/>
      <c r="AD42" s="579"/>
      <c r="AE42" s="582" t="s">
        <v>610</v>
      </c>
      <c r="AF42" s="583"/>
      <c r="AG42" s="583"/>
      <c r="AH42" s="583"/>
      <c r="AI42" s="583"/>
      <c r="AJ42" s="584"/>
      <c r="AK42" s="231"/>
      <c r="AL42" s="579"/>
      <c r="AM42" s="579"/>
      <c r="AN42" s="579"/>
      <c r="AO42" s="579"/>
      <c r="AP42" s="580" t="s">
        <v>580</v>
      </c>
      <c r="AQ42" s="580"/>
      <c r="AR42" s="580"/>
      <c r="AS42" s="580"/>
      <c r="AT42" s="580"/>
      <c r="AU42" s="580"/>
      <c r="AV42" s="580"/>
      <c r="AW42" s="580"/>
      <c r="AX42" s="580"/>
      <c r="AY42" s="580"/>
      <c r="AZ42" s="580"/>
      <c r="BA42" s="580"/>
      <c r="BB42" s="580"/>
      <c r="BC42" s="580"/>
      <c r="BD42" s="580"/>
      <c r="BE42" s="580"/>
      <c r="BF42" s="580"/>
      <c r="BG42" s="91"/>
      <c r="BH42" s="91"/>
      <c r="BI42" s="91"/>
      <c r="BJ42" s="91"/>
      <c r="BK42" s="91"/>
      <c r="BL42" s="91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</row>
    <row r="43" spans="1:77" s="73" customFormat="1" ht="20.25" customHeight="1">
      <c r="A43" s="92"/>
      <c r="B43" s="394" t="s">
        <v>456</v>
      </c>
      <c r="C43" s="394"/>
      <c r="D43" s="394"/>
      <c r="E43" s="563"/>
      <c r="F43" s="563"/>
      <c r="G43" s="563"/>
      <c r="H43" s="563"/>
      <c r="I43" s="563"/>
      <c r="J43" s="563"/>
      <c r="K43" s="563"/>
      <c r="L43" s="563"/>
      <c r="M43" s="563"/>
      <c r="N43" s="563"/>
      <c r="O43" s="563"/>
      <c r="P43" s="536"/>
      <c r="Q43" s="536"/>
      <c r="R43" s="536"/>
      <c r="S43" s="536"/>
      <c r="T43" s="536"/>
      <c r="U43" s="536"/>
      <c r="V43" s="521"/>
      <c r="W43" s="521"/>
      <c r="X43" s="521"/>
      <c r="Y43" s="521"/>
      <c r="Z43" s="521"/>
      <c r="AA43" s="579"/>
      <c r="AB43" s="579"/>
      <c r="AC43" s="579"/>
      <c r="AD43" s="579"/>
      <c r="AE43" s="580"/>
      <c r="AF43" s="580"/>
      <c r="AG43" s="580"/>
      <c r="AH43" s="580"/>
      <c r="AI43" s="580"/>
      <c r="AJ43" s="580"/>
      <c r="AK43" s="231"/>
      <c r="AL43" s="579"/>
      <c r="AM43" s="579"/>
      <c r="AN43" s="579"/>
      <c r="AO43" s="579"/>
      <c r="AP43" s="580"/>
      <c r="AQ43" s="580"/>
      <c r="AR43" s="580"/>
      <c r="AS43" s="580"/>
      <c r="AT43" s="580"/>
      <c r="AU43" s="580"/>
      <c r="AV43" s="580"/>
      <c r="AW43" s="580"/>
      <c r="AX43" s="580"/>
      <c r="AY43" s="580"/>
      <c r="AZ43" s="580"/>
      <c r="BA43" s="580"/>
      <c r="BB43" s="580"/>
      <c r="BC43" s="580"/>
      <c r="BD43" s="580"/>
      <c r="BE43" s="580"/>
      <c r="BF43" s="580"/>
      <c r="BG43" s="91"/>
      <c r="BH43" s="91"/>
      <c r="BI43" s="91"/>
      <c r="BJ43" s="91"/>
      <c r="BK43" s="91"/>
      <c r="BL43" s="91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</row>
    <row r="44" spans="2:64" ht="20.25" customHeight="1">
      <c r="B44" s="394" t="s">
        <v>457</v>
      </c>
      <c r="C44" s="394"/>
      <c r="D44" s="394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36"/>
      <c r="Q44" s="536"/>
      <c r="R44" s="536"/>
      <c r="S44" s="536"/>
      <c r="T44" s="536"/>
      <c r="U44" s="536"/>
      <c r="V44" s="521"/>
      <c r="W44" s="521"/>
      <c r="X44" s="521"/>
      <c r="Y44" s="521"/>
      <c r="Z44" s="521"/>
      <c r="AA44" s="579"/>
      <c r="AB44" s="579"/>
      <c r="AC44" s="579"/>
      <c r="AD44" s="579"/>
      <c r="AE44" s="580"/>
      <c r="AF44" s="580"/>
      <c r="AG44" s="580"/>
      <c r="AH44" s="580"/>
      <c r="AI44" s="580"/>
      <c r="AJ44" s="580"/>
      <c r="AK44" s="231"/>
      <c r="AL44" s="579"/>
      <c r="AM44" s="579"/>
      <c r="AN44" s="579"/>
      <c r="AO44" s="579"/>
      <c r="AP44" s="580"/>
      <c r="AQ44" s="580"/>
      <c r="AR44" s="580"/>
      <c r="AS44" s="580"/>
      <c r="AT44" s="580"/>
      <c r="AU44" s="580"/>
      <c r="AV44" s="580"/>
      <c r="AW44" s="580"/>
      <c r="AX44" s="580"/>
      <c r="AY44" s="580"/>
      <c r="AZ44" s="580"/>
      <c r="BA44" s="580"/>
      <c r="BB44" s="580"/>
      <c r="BC44" s="580"/>
      <c r="BD44" s="580"/>
      <c r="BE44" s="580"/>
      <c r="BF44" s="580"/>
      <c r="BG44" s="91"/>
      <c r="BH44" s="91"/>
      <c r="BI44" s="91"/>
      <c r="BJ44" s="91"/>
      <c r="BK44" s="91"/>
      <c r="BL44" s="91"/>
    </row>
    <row r="45" spans="2:64" ht="20.25" customHeight="1">
      <c r="B45" s="394" t="s">
        <v>458</v>
      </c>
      <c r="C45" s="394"/>
      <c r="D45" s="394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36"/>
      <c r="Q45" s="536"/>
      <c r="R45" s="536"/>
      <c r="S45" s="536"/>
      <c r="T45" s="536"/>
      <c r="U45" s="536"/>
      <c r="V45" s="521"/>
      <c r="W45" s="521"/>
      <c r="X45" s="521"/>
      <c r="Y45" s="521"/>
      <c r="Z45" s="521"/>
      <c r="AA45" s="579"/>
      <c r="AB45" s="579"/>
      <c r="AC45" s="579"/>
      <c r="AD45" s="579"/>
      <c r="AE45" s="580"/>
      <c r="AF45" s="580"/>
      <c r="AG45" s="580"/>
      <c r="AH45" s="580"/>
      <c r="AI45" s="580"/>
      <c r="AJ45" s="580"/>
      <c r="AK45" s="231"/>
      <c r="AL45" s="579"/>
      <c r="AM45" s="579"/>
      <c r="AN45" s="579"/>
      <c r="AO45" s="579"/>
      <c r="AP45" s="580"/>
      <c r="AQ45" s="580"/>
      <c r="AR45" s="580"/>
      <c r="AS45" s="580"/>
      <c r="AT45" s="580"/>
      <c r="AU45" s="580"/>
      <c r="AV45" s="580"/>
      <c r="AW45" s="580"/>
      <c r="AX45" s="580"/>
      <c r="AY45" s="580"/>
      <c r="AZ45" s="580"/>
      <c r="BA45" s="580"/>
      <c r="BB45" s="580"/>
      <c r="BC45" s="580"/>
      <c r="BD45" s="580"/>
      <c r="BE45" s="580"/>
      <c r="BF45" s="580"/>
      <c r="BG45" s="91"/>
      <c r="BH45" s="91"/>
      <c r="BI45" s="91"/>
      <c r="BJ45" s="91"/>
      <c r="BK45" s="91"/>
      <c r="BL45" s="91"/>
    </row>
    <row r="46" spans="2:64" ht="20.25" customHeight="1">
      <c r="B46" s="394" t="s">
        <v>492</v>
      </c>
      <c r="C46" s="394"/>
      <c r="D46" s="394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36"/>
      <c r="Q46" s="536"/>
      <c r="R46" s="536"/>
      <c r="S46" s="536"/>
      <c r="T46" s="536"/>
      <c r="U46" s="536"/>
      <c r="V46" s="521"/>
      <c r="W46" s="521"/>
      <c r="X46" s="521"/>
      <c r="Y46" s="521"/>
      <c r="Z46" s="521"/>
      <c r="AA46" s="579"/>
      <c r="AB46" s="579"/>
      <c r="AC46" s="579"/>
      <c r="AD46" s="579"/>
      <c r="AE46" s="580"/>
      <c r="AF46" s="580"/>
      <c r="AG46" s="580"/>
      <c r="AH46" s="580"/>
      <c r="AI46" s="580"/>
      <c r="AJ46" s="580"/>
      <c r="AK46" s="231"/>
      <c r="AL46" s="579"/>
      <c r="AM46" s="579"/>
      <c r="AN46" s="579"/>
      <c r="AO46" s="579"/>
      <c r="AP46" s="580"/>
      <c r="AQ46" s="580"/>
      <c r="AR46" s="580"/>
      <c r="AS46" s="580"/>
      <c r="AT46" s="580"/>
      <c r="AU46" s="580"/>
      <c r="AV46" s="580"/>
      <c r="AW46" s="580"/>
      <c r="AX46" s="580"/>
      <c r="AY46" s="580"/>
      <c r="AZ46" s="580"/>
      <c r="BA46" s="580"/>
      <c r="BB46" s="580"/>
      <c r="BC46" s="580"/>
      <c r="BD46" s="580"/>
      <c r="BE46" s="580"/>
      <c r="BF46" s="580"/>
      <c r="BG46" s="91"/>
      <c r="BH46" s="91"/>
      <c r="BI46" s="91"/>
      <c r="BJ46" s="91"/>
      <c r="BK46" s="91"/>
      <c r="BL46" s="91"/>
    </row>
    <row r="47" spans="2:64" ht="20.25" customHeight="1">
      <c r="B47" s="394" t="s">
        <v>493</v>
      </c>
      <c r="C47" s="394"/>
      <c r="D47" s="394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36"/>
      <c r="Q47" s="536"/>
      <c r="R47" s="536"/>
      <c r="S47" s="536"/>
      <c r="T47" s="536"/>
      <c r="U47" s="536"/>
      <c r="V47" s="521"/>
      <c r="W47" s="521"/>
      <c r="X47" s="521"/>
      <c r="Y47" s="521"/>
      <c r="Z47" s="521"/>
      <c r="AA47" s="579"/>
      <c r="AB47" s="579"/>
      <c r="AC47" s="579"/>
      <c r="AD47" s="579"/>
      <c r="AE47" s="580"/>
      <c r="AF47" s="580"/>
      <c r="AG47" s="580"/>
      <c r="AH47" s="580"/>
      <c r="AI47" s="580"/>
      <c r="AJ47" s="580"/>
      <c r="AK47" s="231"/>
      <c r="AL47" s="579"/>
      <c r="AM47" s="579"/>
      <c r="AN47" s="579"/>
      <c r="AO47" s="579"/>
      <c r="AP47" s="580"/>
      <c r="AQ47" s="580"/>
      <c r="AR47" s="580"/>
      <c r="AS47" s="580"/>
      <c r="AT47" s="580"/>
      <c r="AU47" s="580"/>
      <c r="AV47" s="580"/>
      <c r="AW47" s="580"/>
      <c r="AX47" s="580"/>
      <c r="AY47" s="580"/>
      <c r="AZ47" s="580"/>
      <c r="BA47" s="580"/>
      <c r="BB47" s="580"/>
      <c r="BC47" s="580"/>
      <c r="BD47" s="580"/>
      <c r="BE47" s="580"/>
      <c r="BF47" s="580"/>
      <c r="BG47" s="91"/>
      <c r="BH47" s="91"/>
      <c r="BI47" s="91"/>
      <c r="BJ47" s="91"/>
      <c r="BK47" s="91"/>
      <c r="BL47" s="91"/>
    </row>
    <row r="48" spans="2:64" ht="20.25" customHeight="1">
      <c r="B48" s="394" t="s">
        <v>494</v>
      </c>
      <c r="C48" s="394"/>
      <c r="D48" s="394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36"/>
      <c r="Q48" s="536"/>
      <c r="R48" s="536"/>
      <c r="S48" s="536"/>
      <c r="T48" s="536"/>
      <c r="U48" s="536"/>
      <c r="V48" s="521"/>
      <c r="W48" s="521"/>
      <c r="X48" s="521"/>
      <c r="Y48" s="521"/>
      <c r="Z48" s="521"/>
      <c r="AA48" s="579"/>
      <c r="AB48" s="579"/>
      <c r="AC48" s="579"/>
      <c r="AD48" s="579"/>
      <c r="AE48" s="580"/>
      <c r="AF48" s="580"/>
      <c r="AG48" s="580"/>
      <c r="AH48" s="580"/>
      <c r="AI48" s="580"/>
      <c r="AJ48" s="580"/>
      <c r="AK48" s="231"/>
      <c r="AL48" s="579"/>
      <c r="AM48" s="579"/>
      <c r="AN48" s="579"/>
      <c r="AO48" s="579"/>
      <c r="AP48" s="580"/>
      <c r="AQ48" s="580"/>
      <c r="AR48" s="580"/>
      <c r="AS48" s="580"/>
      <c r="AT48" s="580"/>
      <c r="AU48" s="580"/>
      <c r="AV48" s="580"/>
      <c r="AW48" s="580"/>
      <c r="AX48" s="580"/>
      <c r="AY48" s="580"/>
      <c r="AZ48" s="580"/>
      <c r="BA48" s="580"/>
      <c r="BB48" s="580"/>
      <c r="BC48" s="580"/>
      <c r="BD48" s="580"/>
      <c r="BE48" s="580"/>
      <c r="BF48" s="580"/>
      <c r="BG48" s="91"/>
      <c r="BH48" s="91"/>
      <c r="BI48" s="91"/>
      <c r="BJ48" s="91"/>
      <c r="BK48" s="91"/>
      <c r="BL48" s="91"/>
    </row>
    <row r="49" spans="2:64" ht="20.25" customHeight="1">
      <c r="B49" s="394" t="s">
        <v>495</v>
      </c>
      <c r="C49" s="394"/>
      <c r="D49" s="394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36"/>
      <c r="Q49" s="536"/>
      <c r="R49" s="536"/>
      <c r="S49" s="536"/>
      <c r="T49" s="536"/>
      <c r="U49" s="536"/>
      <c r="V49" s="521"/>
      <c r="W49" s="521"/>
      <c r="X49" s="521"/>
      <c r="Y49" s="521"/>
      <c r="Z49" s="521"/>
      <c r="AA49" s="579"/>
      <c r="AB49" s="579"/>
      <c r="AC49" s="579"/>
      <c r="AD49" s="579"/>
      <c r="AE49" s="580"/>
      <c r="AF49" s="580"/>
      <c r="AG49" s="580"/>
      <c r="AH49" s="580"/>
      <c r="AI49" s="580"/>
      <c r="AJ49" s="580"/>
      <c r="AK49" s="231"/>
      <c r="AL49" s="579"/>
      <c r="AM49" s="579"/>
      <c r="AN49" s="579"/>
      <c r="AO49" s="579"/>
      <c r="AP49" s="580"/>
      <c r="AQ49" s="580"/>
      <c r="AR49" s="580"/>
      <c r="AS49" s="580"/>
      <c r="AT49" s="580"/>
      <c r="AU49" s="580"/>
      <c r="AV49" s="580"/>
      <c r="AW49" s="580"/>
      <c r="AX49" s="580"/>
      <c r="AY49" s="580"/>
      <c r="AZ49" s="580"/>
      <c r="BA49" s="580"/>
      <c r="BB49" s="580"/>
      <c r="BC49" s="580"/>
      <c r="BD49" s="580"/>
      <c r="BE49" s="580"/>
      <c r="BF49" s="580"/>
      <c r="BG49" s="91"/>
      <c r="BH49" s="91"/>
      <c r="BI49" s="91"/>
      <c r="BJ49" s="91"/>
      <c r="BK49" s="91"/>
      <c r="BL49" s="91"/>
    </row>
    <row r="50" spans="2:64" ht="20.25" customHeight="1">
      <c r="B50" s="394" t="s">
        <v>496</v>
      </c>
      <c r="C50" s="394"/>
      <c r="D50" s="394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36"/>
      <c r="Q50" s="536"/>
      <c r="R50" s="536"/>
      <c r="S50" s="536"/>
      <c r="T50" s="536"/>
      <c r="U50" s="536"/>
      <c r="V50" s="521"/>
      <c r="W50" s="521"/>
      <c r="X50" s="521"/>
      <c r="Y50" s="521"/>
      <c r="Z50" s="521"/>
      <c r="AA50" s="579"/>
      <c r="AB50" s="579"/>
      <c r="AC50" s="579"/>
      <c r="AD50" s="579"/>
      <c r="AE50" s="580"/>
      <c r="AF50" s="580"/>
      <c r="AG50" s="580"/>
      <c r="AH50" s="580"/>
      <c r="AI50" s="580"/>
      <c r="AJ50" s="580"/>
      <c r="AK50" s="231"/>
      <c r="AL50" s="579"/>
      <c r="AM50" s="579"/>
      <c r="AN50" s="579"/>
      <c r="AO50" s="579"/>
      <c r="AP50" s="580"/>
      <c r="AQ50" s="580"/>
      <c r="AR50" s="580"/>
      <c r="AS50" s="580"/>
      <c r="AT50" s="580"/>
      <c r="AU50" s="580"/>
      <c r="AV50" s="580"/>
      <c r="AW50" s="580"/>
      <c r="AX50" s="580"/>
      <c r="AY50" s="580"/>
      <c r="AZ50" s="580"/>
      <c r="BA50" s="580"/>
      <c r="BB50" s="580"/>
      <c r="BC50" s="580"/>
      <c r="BD50" s="580"/>
      <c r="BE50" s="580"/>
      <c r="BF50" s="580"/>
      <c r="BG50" s="91"/>
      <c r="BH50" s="91"/>
      <c r="BI50" s="91"/>
      <c r="BJ50" s="91"/>
      <c r="BK50" s="91"/>
      <c r="BL50" s="91"/>
    </row>
    <row r="51" spans="2:64" ht="20.25" customHeight="1">
      <c r="B51" s="394" t="s">
        <v>497</v>
      </c>
      <c r="C51" s="394"/>
      <c r="D51" s="394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36"/>
      <c r="Q51" s="536"/>
      <c r="R51" s="536"/>
      <c r="S51" s="536"/>
      <c r="T51" s="536"/>
      <c r="U51" s="536"/>
      <c r="V51" s="521"/>
      <c r="W51" s="521"/>
      <c r="X51" s="521"/>
      <c r="Y51" s="521"/>
      <c r="Z51" s="521"/>
      <c r="AA51" s="579"/>
      <c r="AB51" s="579"/>
      <c r="AC51" s="579"/>
      <c r="AD51" s="579"/>
      <c r="AE51" s="580"/>
      <c r="AF51" s="580"/>
      <c r="AG51" s="580"/>
      <c r="AH51" s="580"/>
      <c r="AI51" s="580"/>
      <c r="AJ51" s="580"/>
      <c r="AK51" s="231"/>
      <c r="AL51" s="579"/>
      <c r="AM51" s="579"/>
      <c r="AN51" s="579"/>
      <c r="AO51" s="579"/>
      <c r="AP51" s="580"/>
      <c r="AQ51" s="580"/>
      <c r="AR51" s="580"/>
      <c r="AS51" s="580"/>
      <c r="AT51" s="580"/>
      <c r="AU51" s="580"/>
      <c r="AV51" s="580"/>
      <c r="AW51" s="580"/>
      <c r="AX51" s="580"/>
      <c r="AY51" s="580"/>
      <c r="AZ51" s="580"/>
      <c r="BA51" s="580"/>
      <c r="BB51" s="580"/>
      <c r="BC51" s="580"/>
      <c r="BD51" s="580"/>
      <c r="BE51" s="580"/>
      <c r="BF51" s="580"/>
      <c r="BG51" s="91"/>
      <c r="BH51" s="91"/>
      <c r="BI51" s="91"/>
      <c r="BJ51" s="91"/>
      <c r="BK51" s="91"/>
      <c r="BL51" s="91"/>
    </row>
    <row r="52" spans="2:64" ht="20.25" customHeight="1">
      <c r="B52" s="457" t="s">
        <v>437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9"/>
      <c r="AA52" s="595">
        <f>SUM(AA42:AD51)</f>
        <v>0</v>
      </c>
      <c r="AB52" s="595"/>
      <c r="AC52" s="595"/>
      <c r="AD52" s="595"/>
      <c r="AE52" s="596"/>
      <c r="AF52" s="596"/>
      <c r="AG52" s="596"/>
      <c r="AH52" s="596"/>
      <c r="AI52" s="596"/>
      <c r="AJ52" s="596"/>
      <c r="AK52" s="205"/>
      <c r="AL52" s="595">
        <f>SUM(AL42:AO51)</f>
        <v>0</v>
      </c>
      <c r="AM52" s="595"/>
      <c r="AN52" s="595"/>
      <c r="AO52" s="595"/>
      <c r="AP52" s="633"/>
      <c r="AQ52" s="633"/>
      <c r="AR52" s="633"/>
      <c r="AS52" s="633"/>
      <c r="AT52" s="633"/>
      <c r="AU52" s="633"/>
      <c r="AV52" s="633"/>
      <c r="AW52" s="633"/>
      <c r="AX52" s="633"/>
      <c r="AY52" s="633"/>
      <c r="AZ52" s="633"/>
      <c r="BA52" s="633"/>
      <c r="BB52" s="633"/>
      <c r="BC52" s="633"/>
      <c r="BD52" s="633"/>
      <c r="BE52" s="633"/>
      <c r="BF52" s="633"/>
      <c r="BG52" s="91"/>
      <c r="BH52" s="91"/>
      <c r="BI52" s="91"/>
      <c r="BJ52" s="91"/>
      <c r="BK52" s="91"/>
      <c r="BL52" s="91"/>
    </row>
    <row r="53" spans="2:64" ht="20.25" customHeight="1">
      <c r="B53" s="460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2"/>
      <c r="AA53" s="595"/>
      <c r="AB53" s="595"/>
      <c r="AC53" s="595"/>
      <c r="AD53" s="595"/>
      <c r="AE53" s="596"/>
      <c r="AF53" s="596"/>
      <c r="AG53" s="596"/>
      <c r="AH53" s="596"/>
      <c r="AI53" s="596"/>
      <c r="AJ53" s="596"/>
      <c r="AK53" s="205"/>
      <c r="AL53" s="595"/>
      <c r="AM53" s="595"/>
      <c r="AN53" s="595"/>
      <c r="AO53" s="595"/>
      <c r="AP53" s="633"/>
      <c r="AQ53" s="633"/>
      <c r="AR53" s="633"/>
      <c r="AS53" s="633"/>
      <c r="AT53" s="633"/>
      <c r="AU53" s="633"/>
      <c r="AV53" s="633"/>
      <c r="AW53" s="633"/>
      <c r="AX53" s="633"/>
      <c r="AY53" s="633"/>
      <c r="AZ53" s="633"/>
      <c r="BA53" s="633"/>
      <c r="BB53" s="633"/>
      <c r="BC53" s="633"/>
      <c r="BD53" s="633"/>
      <c r="BE53" s="633"/>
      <c r="BF53" s="633"/>
      <c r="BG53" s="91"/>
      <c r="BH53" s="91"/>
      <c r="BI53" s="91"/>
      <c r="BJ53" s="91"/>
      <c r="BK53" s="91"/>
      <c r="BL53" s="91"/>
    </row>
    <row r="54" spans="1:78" s="99" customFormat="1" ht="22.5">
      <c r="A54" s="243" t="s">
        <v>513</v>
      </c>
      <c r="B54" s="456" t="s">
        <v>506</v>
      </c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  <c r="Y54" s="456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/>
      <c r="AV54" s="456"/>
      <c r="AW54" s="456"/>
      <c r="AX54" s="456"/>
      <c r="AY54" s="456"/>
      <c r="AZ54" s="456"/>
      <c r="BA54" s="456"/>
      <c r="BB54" s="456"/>
      <c r="BC54" s="456"/>
      <c r="BD54" s="456"/>
      <c r="BE54" s="456"/>
      <c r="BF54" s="456"/>
      <c r="BG54" s="72"/>
      <c r="BH54" s="72"/>
      <c r="BI54" s="72"/>
      <c r="BJ54" s="72"/>
      <c r="BK54" s="72"/>
      <c r="BL54" s="72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</row>
    <row r="55" spans="1:78" s="99" customFormat="1" ht="22.5">
      <c r="A55" s="243"/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6"/>
      <c r="AH55" s="456"/>
      <c r="AI55" s="456"/>
      <c r="AJ55" s="456"/>
      <c r="AK55" s="456"/>
      <c r="AL55" s="456"/>
      <c r="AM55" s="456"/>
      <c r="AN55" s="456"/>
      <c r="AO55" s="456"/>
      <c r="AP55" s="456"/>
      <c r="AQ55" s="456"/>
      <c r="AR55" s="456"/>
      <c r="AS55" s="456"/>
      <c r="AT55" s="456"/>
      <c r="AU55" s="456"/>
      <c r="AV55" s="456"/>
      <c r="AW55" s="456"/>
      <c r="AX55" s="456"/>
      <c r="AY55" s="456"/>
      <c r="AZ55" s="456"/>
      <c r="BA55" s="456"/>
      <c r="BB55" s="456"/>
      <c r="BC55" s="456"/>
      <c r="BD55" s="456"/>
      <c r="BE55" s="456"/>
      <c r="BF55" s="456"/>
      <c r="BG55" s="72"/>
      <c r="BH55" s="72"/>
      <c r="BI55" s="72"/>
      <c r="BJ55" s="72"/>
      <c r="BK55" s="72"/>
      <c r="BL55" s="72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</row>
    <row r="56" spans="1:64" s="62" customFormat="1" ht="22.5">
      <c r="A56" s="247" t="s">
        <v>514</v>
      </c>
      <c r="B56" s="456" t="s">
        <v>507</v>
      </c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/>
      <c r="AV56" s="456"/>
      <c r="AW56" s="456"/>
      <c r="AX56" s="456"/>
      <c r="AY56" s="456"/>
      <c r="AZ56" s="456"/>
      <c r="BA56" s="456"/>
      <c r="BB56" s="456"/>
      <c r="BC56" s="456"/>
      <c r="BD56" s="456"/>
      <c r="BE56" s="456"/>
      <c r="BF56" s="456"/>
      <c r="BL56" s="63"/>
    </row>
    <row r="57" spans="2:64" s="62" customFormat="1" ht="20.25" customHeight="1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BL57" s="63"/>
    </row>
    <row r="58" spans="1:76" s="37" customFormat="1" ht="20.25" customHeight="1">
      <c r="A58" s="115" t="s">
        <v>508</v>
      </c>
      <c r="B58" s="11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68"/>
      <c r="AL58" s="68"/>
      <c r="AM58" s="11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X58" s="119"/>
    </row>
    <row r="59" spans="2:76" s="73" customFormat="1" ht="19.5" customHeight="1">
      <c r="B59" s="106"/>
      <c r="AL59" s="92"/>
      <c r="AM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</row>
    <row r="60" spans="2:77" s="121" customFormat="1" ht="22.5">
      <c r="B60" s="634" t="s">
        <v>612</v>
      </c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4"/>
      <c r="AC60" s="634"/>
      <c r="AD60" s="634"/>
      <c r="AE60" s="634"/>
      <c r="AF60" s="634"/>
      <c r="AG60" s="634"/>
      <c r="AH60" s="634"/>
      <c r="AI60" s="634"/>
      <c r="AJ60" s="634"/>
      <c r="AK60" s="634"/>
      <c r="AL60" s="634"/>
      <c r="AM60" s="634"/>
      <c r="AN60" s="634"/>
      <c r="AO60" s="634"/>
      <c r="AP60" s="634"/>
      <c r="AQ60" s="634"/>
      <c r="AR60" s="634"/>
      <c r="AS60" s="634"/>
      <c r="AT60" s="634"/>
      <c r="AU60" s="634"/>
      <c r="AV60" s="634"/>
      <c r="AW60" s="634"/>
      <c r="AX60" s="634"/>
      <c r="AY60" s="634"/>
      <c r="AZ60" s="634"/>
      <c r="BA60" s="634"/>
      <c r="BB60" s="634"/>
      <c r="BC60" s="634"/>
      <c r="BD60" s="634"/>
      <c r="BE60" s="634"/>
      <c r="BF60" s="634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</row>
    <row r="61" spans="2:77" s="121" customFormat="1" ht="22.5">
      <c r="B61" s="634"/>
      <c r="C61" s="634"/>
      <c r="D61" s="634"/>
      <c r="E61" s="634"/>
      <c r="F61" s="634"/>
      <c r="G61" s="634"/>
      <c r="H61" s="634"/>
      <c r="I61" s="634"/>
      <c r="J61" s="634"/>
      <c r="K61" s="634"/>
      <c r="L61" s="634"/>
      <c r="M61" s="634"/>
      <c r="N61" s="634"/>
      <c r="O61" s="634"/>
      <c r="P61" s="634"/>
      <c r="Q61" s="634"/>
      <c r="R61" s="634"/>
      <c r="S61" s="634"/>
      <c r="T61" s="634"/>
      <c r="U61" s="634"/>
      <c r="V61" s="634"/>
      <c r="W61" s="634"/>
      <c r="X61" s="634"/>
      <c r="Y61" s="634"/>
      <c r="Z61" s="634"/>
      <c r="AA61" s="634"/>
      <c r="AB61" s="634"/>
      <c r="AC61" s="634"/>
      <c r="AD61" s="634"/>
      <c r="AE61" s="634"/>
      <c r="AF61" s="634"/>
      <c r="AG61" s="634"/>
      <c r="AH61" s="634"/>
      <c r="AI61" s="634"/>
      <c r="AJ61" s="634"/>
      <c r="AK61" s="634"/>
      <c r="AL61" s="634"/>
      <c r="AM61" s="634"/>
      <c r="AN61" s="634"/>
      <c r="AO61" s="634"/>
      <c r="AP61" s="634"/>
      <c r="AQ61" s="634"/>
      <c r="AR61" s="634"/>
      <c r="AS61" s="634"/>
      <c r="AT61" s="634"/>
      <c r="AU61" s="634"/>
      <c r="AV61" s="634"/>
      <c r="AW61" s="634"/>
      <c r="AX61" s="634"/>
      <c r="AY61" s="634"/>
      <c r="AZ61" s="634"/>
      <c r="BA61" s="634"/>
      <c r="BB61" s="634"/>
      <c r="BC61" s="634"/>
      <c r="BD61" s="634"/>
      <c r="BE61" s="634"/>
      <c r="BF61" s="634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</row>
    <row r="62" spans="2:77" s="73" customFormat="1" ht="20.25" customHeight="1">
      <c r="B62" s="564" t="s">
        <v>25</v>
      </c>
      <c r="C62" s="585"/>
      <c r="D62" s="586"/>
      <c r="E62" s="564" t="s">
        <v>221</v>
      </c>
      <c r="F62" s="585"/>
      <c r="G62" s="585"/>
      <c r="H62" s="585"/>
      <c r="I62" s="585"/>
      <c r="J62" s="585"/>
      <c r="K62" s="585"/>
      <c r="L62" s="585"/>
      <c r="M62" s="585"/>
      <c r="N62" s="585"/>
      <c r="O62" s="586"/>
      <c r="P62" s="564" t="s">
        <v>222</v>
      </c>
      <c r="Q62" s="585"/>
      <c r="R62" s="586"/>
      <c r="S62" s="564" t="s">
        <v>223</v>
      </c>
      <c r="T62" s="585"/>
      <c r="U62" s="586"/>
      <c r="V62" s="564" t="s">
        <v>224</v>
      </c>
      <c r="W62" s="585"/>
      <c r="X62" s="586"/>
      <c r="Y62" s="520" t="s">
        <v>505</v>
      </c>
      <c r="Z62" s="520"/>
      <c r="AA62" s="497" t="s">
        <v>625</v>
      </c>
      <c r="AB62" s="503"/>
      <c r="AC62" s="503"/>
      <c r="AD62" s="504"/>
      <c r="AE62" s="497" t="s">
        <v>226</v>
      </c>
      <c r="AF62" s="503"/>
      <c r="AG62" s="503"/>
      <c r="AH62" s="503"/>
      <c r="AI62" s="503"/>
      <c r="AJ62" s="504"/>
      <c r="AL62" s="497" t="s">
        <v>232</v>
      </c>
      <c r="AM62" s="503"/>
      <c r="AN62" s="503"/>
      <c r="AO62" s="503"/>
      <c r="AP62" s="503"/>
      <c r="AQ62" s="504"/>
      <c r="AR62" s="519" t="s">
        <v>611</v>
      </c>
      <c r="AS62" s="519"/>
      <c r="AT62" s="519"/>
      <c r="AU62" s="519"/>
      <c r="AV62" s="519"/>
      <c r="AW62" s="519"/>
      <c r="AX62" s="519"/>
      <c r="AY62" s="519"/>
      <c r="AZ62" s="519"/>
      <c r="BA62" s="519"/>
      <c r="BB62" s="519"/>
      <c r="BC62" s="497" t="s">
        <v>625</v>
      </c>
      <c r="BD62" s="503"/>
      <c r="BE62" s="503"/>
      <c r="BF62" s="504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</row>
    <row r="63" spans="2:77" s="73" customFormat="1" ht="20.25" customHeight="1">
      <c r="B63" s="587"/>
      <c r="C63" s="588"/>
      <c r="D63" s="589"/>
      <c r="E63" s="587"/>
      <c r="F63" s="588"/>
      <c r="G63" s="588"/>
      <c r="H63" s="588"/>
      <c r="I63" s="588"/>
      <c r="J63" s="588"/>
      <c r="K63" s="588"/>
      <c r="L63" s="588"/>
      <c r="M63" s="588"/>
      <c r="N63" s="588"/>
      <c r="O63" s="589"/>
      <c r="P63" s="587"/>
      <c r="Q63" s="588"/>
      <c r="R63" s="589"/>
      <c r="S63" s="587"/>
      <c r="T63" s="588"/>
      <c r="U63" s="589"/>
      <c r="V63" s="587"/>
      <c r="W63" s="588"/>
      <c r="X63" s="589"/>
      <c r="Y63" s="520"/>
      <c r="Z63" s="520"/>
      <c r="AA63" s="516"/>
      <c r="AB63" s="517"/>
      <c r="AC63" s="517"/>
      <c r="AD63" s="518"/>
      <c r="AE63" s="516"/>
      <c r="AF63" s="517"/>
      <c r="AG63" s="517"/>
      <c r="AH63" s="517"/>
      <c r="AI63" s="517"/>
      <c r="AJ63" s="518"/>
      <c r="AL63" s="516"/>
      <c r="AM63" s="517"/>
      <c r="AN63" s="517"/>
      <c r="AO63" s="517"/>
      <c r="AP63" s="517"/>
      <c r="AQ63" s="518"/>
      <c r="AR63" s="519"/>
      <c r="AS63" s="519"/>
      <c r="AT63" s="519"/>
      <c r="AU63" s="519"/>
      <c r="AV63" s="519"/>
      <c r="AW63" s="519"/>
      <c r="AX63" s="519"/>
      <c r="AY63" s="519"/>
      <c r="AZ63" s="519"/>
      <c r="BA63" s="519"/>
      <c r="BB63" s="519"/>
      <c r="BC63" s="516"/>
      <c r="BD63" s="517"/>
      <c r="BE63" s="517"/>
      <c r="BF63" s="518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</row>
    <row r="64" spans="2:77" s="73" customFormat="1" ht="20.25" customHeight="1">
      <c r="B64" s="587"/>
      <c r="C64" s="588"/>
      <c r="D64" s="589"/>
      <c r="E64" s="587"/>
      <c r="F64" s="588"/>
      <c r="G64" s="588"/>
      <c r="H64" s="588"/>
      <c r="I64" s="588"/>
      <c r="J64" s="588"/>
      <c r="K64" s="588"/>
      <c r="L64" s="588"/>
      <c r="M64" s="588"/>
      <c r="N64" s="588"/>
      <c r="O64" s="589"/>
      <c r="P64" s="587"/>
      <c r="Q64" s="588"/>
      <c r="R64" s="589"/>
      <c r="S64" s="587"/>
      <c r="T64" s="588"/>
      <c r="U64" s="589"/>
      <c r="V64" s="587"/>
      <c r="W64" s="588"/>
      <c r="X64" s="589"/>
      <c r="Y64" s="520"/>
      <c r="Z64" s="520"/>
      <c r="AA64" s="516"/>
      <c r="AB64" s="517"/>
      <c r="AC64" s="517"/>
      <c r="AD64" s="518"/>
      <c r="AE64" s="516"/>
      <c r="AF64" s="517"/>
      <c r="AG64" s="517"/>
      <c r="AH64" s="517"/>
      <c r="AI64" s="517"/>
      <c r="AJ64" s="518"/>
      <c r="AL64" s="516"/>
      <c r="AM64" s="517"/>
      <c r="AN64" s="517"/>
      <c r="AO64" s="517"/>
      <c r="AP64" s="517"/>
      <c r="AQ64" s="518"/>
      <c r="AR64" s="519"/>
      <c r="AS64" s="519"/>
      <c r="AT64" s="519"/>
      <c r="AU64" s="519"/>
      <c r="AV64" s="519"/>
      <c r="AW64" s="519"/>
      <c r="AX64" s="519"/>
      <c r="AY64" s="519"/>
      <c r="AZ64" s="519"/>
      <c r="BA64" s="519"/>
      <c r="BB64" s="519"/>
      <c r="BC64" s="516"/>
      <c r="BD64" s="517"/>
      <c r="BE64" s="517"/>
      <c r="BF64" s="518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</row>
    <row r="65" spans="2:77" s="73" customFormat="1" ht="20.25" customHeight="1">
      <c r="B65" s="590"/>
      <c r="C65" s="591"/>
      <c r="D65" s="592"/>
      <c r="E65" s="590"/>
      <c r="F65" s="591"/>
      <c r="G65" s="591"/>
      <c r="H65" s="591"/>
      <c r="I65" s="591"/>
      <c r="J65" s="591"/>
      <c r="K65" s="591"/>
      <c r="L65" s="591"/>
      <c r="M65" s="591"/>
      <c r="N65" s="591"/>
      <c r="O65" s="592"/>
      <c r="P65" s="590"/>
      <c r="Q65" s="591"/>
      <c r="R65" s="592"/>
      <c r="S65" s="590"/>
      <c r="T65" s="591"/>
      <c r="U65" s="592"/>
      <c r="V65" s="590"/>
      <c r="W65" s="591"/>
      <c r="X65" s="592"/>
      <c r="Y65" s="520"/>
      <c r="Z65" s="520"/>
      <c r="AA65" s="505"/>
      <c r="AB65" s="506"/>
      <c r="AC65" s="506"/>
      <c r="AD65" s="507"/>
      <c r="AE65" s="505"/>
      <c r="AF65" s="506"/>
      <c r="AG65" s="506"/>
      <c r="AH65" s="506"/>
      <c r="AI65" s="506"/>
      <c r="AJ65" s="507"/>
      <c r="AL65" s="505"/>
      <c r="AM65" s="506"/>
      <c r="AN65" s="506"/>
      <c r="AO65" s="506"/>
      <c r="AP65" s="506"/>
      <c r="AQ65" s="507"/>
      <c r="AR65" s="519"/>
      <c r="AS65" s="519"/>
      <c r="AT65" s="519"/>
      <c r="AU65" s="519"/>
      <c r="AV65" s="519"/>
      <c r="AW65" s="519"/>
      <c r="AX65" s="519"/>
      <c r="AY65" s="519"/>
      <c r="AZ65" s="519"/>
      <c r="BA65" s="519"/>
      <c r="BB65" s="519"/>
      <c r="BC65" s="505"/>
      <c r="BD65" s="506"/>
      <c r="BE65" s="506"/>
      <c r="BF65" s="507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</row>
    <row r="66" spans="1:77" s="73" customFormat="1" ht="20.25" customHeight="1">
      <c r="A66" s="92"/>
      <c r="B66" s="576" t="s">
        <v>33</v>
      </c>
      <c r="C66" s="577"/>
      <c r="D66" s="578"/>
      <c r="E66" s="563"/>
      <c r="F66" s="563"/>
      <c r="G66" s="563"/>
      <c r="H66" s="563"/>
      <c r="I66" s="563"/>
      <c r="J66" s="563"/>
      <c r="K66" s="563"/>
      <c r="L66" s="563"/>
      <c r="M66" s="563"/>
      <c r="N66" s="563"/>
      <c r="O66" s="563"/>
      <c r="P66" s="521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09"/>
      <c r="AB66" s="509"/>
      <c r="AC66" s="509"/>
      <c r="AD66" s="509"/>
      <c r="AE66" s="528" t="s">
        <v>582</v>
      </c>
      <c r="AF66" s="529"/>
      <c r="AG66" s="529"/>
      <c r="AH66" s="529"/>
      <c r="AI66" s="529"/>
      <c r="AJ66" s="530"/>
      <c r="AK66" s="92"/>
      <c r="AL66" s="528" t="s">
        <v>581</v>
      </c>
      <c r="AM66" s="529"/>
      <c r="AN66" s="529"/>
      <c r="AO66" s="529"/>
      <c r="AP66" s="529"/>
      <c r="AQ66" s="530"/>
      <c r="AR66" s="508" t="s">
        <v>583</v>
      </c>
      <c r="AS66" s="508"/>
      <c r="AT66" s="508"/>
      <c r="AU66" s="508"/>
      <c r="AV66" s="508"/>
      <c r="AW66" s="508"/>
      <c r="AX66" s="508"/>
      <c r="AY66" s="508"/>
      <c r="AZ66" s="508"/>
      <c r="BA66" s="508"/>
      <c r="BB66" s="508"/>
      <c r="BC66" s="509"/>
      <c r="BD66" s="509"/>
      <c r="BE66" s="509"/>
      <c r="BF66" s="509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</row>
    <row r="67" spans="2:58" ht="20.25" customHeight="1">
      <c r="B67" s="576" t="s">
        <v>34</v>
      </c>
      <c r="C67" s="577"/>
      <c r="D67" s="578"/>
      <c r="E67" s="563"/>
      <c r="F67" s="563"/>
      <c r="G67" s="563"/>
      <c r="H67" s="563"/>
      <c r="I67" s="563"/>
      <c r="J67" s="563"/>
      <c r="K67" s="563"/>
      <c r="L67" s="563"/>
      <c r="M67" s="563"/>
      <c r="N67" s="563"/>
      <c r="O67" s="563"/>
      <c r="P67" s="521"/>
      <c r="Q67" s="521"/>
      <c r="R67" s="521"/>
      <c r="S67" s="521"/>
      <c r="T67" s="521"/>
      <c r="U67" s="521"/>
      <c r="V67" s="521"/>
      <c r="W67" s="521"/>
      <c r="X67" s="521"/>
      <c r="Y67" s="521"/>
      <c r="Z67" s="521"/>
      <c r="AA67" s="509"/>
      <c r="AB67" s="509"/>
      <c r="AC67" s="509"/>
      <c r="AD67" s="509"/>
      <c r="AE67" s="528"/>
      <c r="AF67" s="529"/>
      <c r="AG67" s="529"/>
      <c r="AH67" s="529"/>
      <c r="AI67" s="529"/>
      <c r="AJ67" s="530"/>
      <c r="AL67" s="528"/>
      <c r="AM67" s="529"/>
      <c r="AN67" s="529"/>
      <c r="AO67" s="529"/>
      <c r="AP67" s="529"/>
      <c r="AQ67" s="530"/>
      <c r="AR67" s="508"/>
      <c r="AS67" s="508"/>
      <c r="AT67" s="508"/>
      <c r="AU67" s="508"/>
      <c r="AV67" s="508"/>
      <c r="AW67" s="508"/>
      <c r="AX67" s="508"/>
      <c r="AY67" s="508"/>
      <c r="AZ67" s="508"/>
      <c r="BA67" s="508"/>
      <c r="BB67" s="508"/>
      <c r="BC67" s="509"/>
      <c r="BD67" s="509"/>
      <c r="BE67" s="509"/>
      <c r="BF67" s="509"/>
    </row>
    <row r="68" spans="2:58" ht="20.25" customHeight="1">
      <c r="B68" s="576" t="s">
        <v>227</v>
      </c>
      <c r="C68" s="577"/>
      <c r="D68" s="578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21"/>
      <c r="Q68" s="521"/>
      <c r="R68" s="521"/>
      <c r="S68" s="521"/>
      <c r="T68" s="521"/>
      <c r="U68" s="521"/>
      <c r="V68" s="521"/>
      <c r="W68" s="521"/>
      <c r="X68" s="521"/>
      <c r="Y68" s="521"/>
      <c r="Z68" s="521"/>
      <c r="AA68" s="509"/>
      <c r="AB68" s="509"/>
      <c r="AC68" s="509"/>
      <c r="AD68" s="509"/>
      <c r="AE68" s="528"/>
      <c r="AF68" s="529"/>
      <c r="AG68" s="529"/>
      <c r="AH68" s="529"/>
      <c r="AI68" s="529"/>
      <c r="AJ68" s="530"/>
      <c r="AL68" s="528"/>
      <c r="AM68" s="529"/>
      <c r="AN68" s="529"/>
      <c r="AO68" s="529"/>
      <c r="AP68" s="529"/>
      <c r="AQ68" s="530"/>
      <c r="AR68" s="508"/>
      <c r="AS68" s="508"/>
      <c r="AT68" s="508"/>
      <c r="AU68" s="508"/>
      <c r="AV68" s="508"/>
      <c r="AW68" s="508"/>
      <c r="AX68" s="508"/>
      <c r="AY68" s="508"/>
      <c r="AZ68" s="508"/>
      <c r="BA68" s="508"/>
      <c r="BB68" s="508"/>
      <c r="BC68" s="509"/>
      <c r="BD68" s="509"/>
      <c r="BE68" s="509"/>
      <c r="BF68" s="509"/>
    </row>
    <row r="69" spans="2:58" ht="20.25" customHeight="1">
      <c r="B69" s="576" t="s">
        <v>228</v>
      </c>
      <c r="C69" s="577"/>
      <c r="D69" s="578"/>
      <c r="E69" s="563"/>
      <c r="F69" s="563"/>
      <c r="G69" s="563"/>
      <c r="H69" s="563"/>
      <c r="I69" s="563"/>
      <c r="J69" s="563"/>
      <c r="K69" s="563"/>
      <c r="L69" s="563"/>
      <c r="M69" s="563"/>
      <c r="N69" s="563"/>
      <c r="O69" s="563"/>
      <c r="P69" s="521"/>
      <c r="Q69" s="521"/>
      <c r="R69" s="521"/>
      <c r="S69" s="521"/>
      <c r="T69" s="521"/>
      <c r="U69" s="521"/>
      <c r="V69" s="521"/>
      <c r="W69" s="521"/>
      <c r="X69" s="521"/>
      <c r="Y69" s="521"/>
      <c r="Z69" s="521"/>
      <c r="AA69" s="509"/>
      <c r="AB69" s="509"/>
      <c r="AC69" s="509"/>
      <c r="AD69" s="509"/>
      <c r="AE69" s="528"/>
      <c r="AF69" s="529"/>
      <c r="AG69" s="529"/>
      <c r="AH69" s="529"/>
      <c r="AI69" s="529"/>
      <c r="AJ69" s="530"/>
      <c r="AL69" s="528"/>
      <c r="AM69" s="529"/>
      <c r="AN69" s="529"/>
      <c r="AO69" s="529"/>
      <c r="AP69" s="529"/>
      <c r="AQ69" s="530"/>
      <c r="AR69" s="508"/>
      <c r="AS69" s="508"/>
      <c r="AT69" s="508"/>
      <c r="AU69" s="508"/>
      <c r="AV69" s="508"/>
      <c r="AW69" s="508"/>
      <c r="AX69" s="508"/>
      <c r="AY69" s="508"/>
      <c r="AZ69" s="508"/>
      <c r="BA69" s="508"/>
      <c r="BB69" s="508"/>
      <c r="BC69" s="509"/>
      <c r="BD69" s="509"/>
      <c r="BE69" s="509"/>
      <c r="BF69" s="509"/>
    </row>
    <row r="70" spans="2:58" ht="20.25" customHeight="1">
      <c r="B70" s="576" t="s">
        <v>229</v>
      </c>
      <c r="C70" s="577"/>
      <c r="D70" s="578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09"/>
      <c r="AB70" s="509"/>
      <c r="AC70" s="509"/>
      <c r="AD70" s="509"/>
      <c r="AE70" s="528"/>
      <c r="AF70" s="529"/>
      <c r="AG70" s="529"/>
      <c r="AH70" s="529"/>
      <c r="AI70" s="529"/>
      <c r="AJ70" s="530"/>
      <c r="AL70" s="528"/>
      <c r="AM70" s="529"/>
      <c r="AN70" s="529"/>
      <c r="AO70" s="529"/>
      <c r="AP70" s="529"/>
      <c r="AQ70" s="530"/>
      <c r="AR70" s="508"/>
      <c r="AS70" s="508"/>
      <c r="AT70" s="508"/>
      <c r="AU70" s="508"/>
      <c r="AV70" s="508"/>
      <c r="AW70" s="508"/>
      <c r="AX70" s="508"/>
      <c r="AY70" s="508"/>
      <c r="AZ70" s="508"/>
      <c r="BA70" s="508"/>
      <c r="BB70" s="508"/>
      <c r="BC70" s="509"/>
      <c r="BD70" s="509"/>
      <c r="BE70" s="509"/>
      <c r="BF70" s="509"/>
    </row>
    <row r="71" spans="2:58" ht="20.25" customHeight="1">
      <c r="B71" s="576" t="s">
        <v>405</v>
      </c>
      <c r="C71" s="577"/>
      <c r="D71" s="578"/>
      <c r="E71" s="563"/>
      <c r="F71" s="563"/>
      <c r="G71" s="563"/>
      <c r="H71" s="563"/>
      <c r="I71" s="563"/>
      <c r="J71" s="563"/>
      <c r="K71" s="563"/>
      <c r="L71" s="563"/>
      <c r="M71" s="563"/>
      <c r="N71" s="563"/>
      <c r="O71" s="563"/>
      <c r="P71" s="521"/>
      <c r="Q71" s="521"/>
      <c r="R71" s="521"/>
      <c r="S71" s="521"/>
      <c r="T71" s="521"/>
      <c r="U71" s="521"/>
      <c r="V71" s="521"/>
      <c r="W71" s="521"/>
      <c r="X71" s="521"/>
      <c r="Y71" s="521"/>
      <c r="Z71" s="521"/>
      <c r="AA71" s="509"/>
      <c r="AB71" s="509"/>
      <c r="AC71" s="509"/>
      <c r="AD71" s="509"/>
      <c r="AE71" s="528"/>
      <c r="AF71" s="529"/>
      <c r="AG71" s="529"/>
      <c r="AH71" s="529"/>
      <c r="AI71" s="529"/>
      <c r="AJ71" s="530"/>
      <c r="AL71" s="528"/>
      <c r="AM71" s="529"/>
      <c r="AN71" s="529"/>
      <c r="AO71" s="529"/>
      <c r="AP71" s="529"/>
      <c r="AQ71" s="530"/>
      <c r="AR71" s="508"/>
      <c r="AS71" s="508"/>
      <c r="AT71" s="508"/>
      <c r="AU71" s="508"/>
      <c r="AV71" s="508"/>
      <c r="AW71" s="508"/>
      <c r="AX71" s="508"/>
      <c r="AY71" s="508"/>
      <c r="AZ71" s="508"/>
      <c r="BA71" s="508"/>
      <c r="BB71" s="508"/>
      <c r="BC71" s="509"/>
      <c r="BD71" s="509"/>
      <c r="BE71" s="509"/>
      <c r="BF71" s="509"/>
    </row>
    <row r="72" spans="2:58" ht="20.25" customHeight="1">
      <c r="B72" s="576" t="s">
        <v>406</v>
      </c>
      <c r="C72" s="577"/>
      <c r="D72" s="578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21"/>
      <c r="Q72" s="521"/>
      <c r="R72" s="521"/>
      <c r="S72" s="521"/>
      <c r="T72" s="521"/>
      <c r="U72" s="521"/>
      <c r="V72" s="521"/>
      <c r="W72" s="521"/>
      <c r="X72" s="521"/>
      <c r="Y72" s="521"/>
      <c r="Z72" s="521"/>
      <c r="AA72" s="509"/>
      <c r="AB72" s="509"/>
      <c r="AC72" s="509"/>
      <c r="AD72" s="509"/>
      <c r="AE72" s="528"/>
      <c r="AF72" s="529"/>
      <c r="AG72" s="529"/>
      <c r="AH72" s="529"/>
      <c r="AI72" s="529"/>
      <c r="AJ72" s="530"/>
      <c r="AL72" s="528"/>
      <c r="AM72" s="529"/>
      <c r="AN72" s="529"/>
      <c r="AO72" s="529"/>
      <c r="AP72" s="529"/>
      <c r="AQ72" s="530"/>
      <c r="AR72" s="508"/>
      <c r="AS72" s="508"/>
      <c r="AT72" s="508"/>
      <c r="AU72" s="508"/>
      <c r="AV72" s="508"/>
      <c r="AW72" s="508"/>
      <c r="AX72" s="508"/>
      <c r="AY72" s="508"/>
      <c r="AZ72" s="508"/>
      <c r="BA72" s="508"/>
      <c r="BB72" s="508"/>
      <c r="BC72" s="509"/>
      <c r="BD72" s="509"/>
      <c r="BE72" s="509"/>
      <c r="BF72" s="509"/>
    </row>
    <row r="73" spans="2:58" ht="20.25" customHeight="1">
      <c r="B73" s="576" t="s">
        <v>407</v>
      </c>
      <c r="C73" s="577"/>
      <c r="D73" s="578"/>
      <c r="E73" s="563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521"/>
      <c r="Q73" s="521"/>
      <c r="R73" s="521"/>
      <c r="S73" s="521"/>
      <c r="T73" s="521"/>
      <c r="U73" s="521"/>
      <c r="V73" s="521"/>
      <c r="W73" s="521"/>
      <c r="X73" s="521"/>
      <c r="Y73" s="521"/>
      <c r="Z73" s="521"/>
      <c r="AA73" s="509"/>
      <c r="AB73" s="509"/>
      <c r="AC73" s="509"/>
      <c r="AD73" s="509"/>
      <c r="AE73" s="528"/>
      <c r="AF73" s="529"/>
      <c r="AG73" s="529"/>
      <c r="AH73" s="529"/>
      <c r="AI73" s="529"/>
      <c r="AJ73" s="530"/>
      <c r="AL73" s="528"/>
      <c r="AM73" s="529"/>
      <c r="AN73" s="529"/>
      <c r="AO73" s="529"/>
      <c r="AP73" s="529"/>
      <c r="AQ73" s="530"/>
      <c r="AR73" s="508"/>
      <c r="AS73" s="508"/>
      <c r="AT73" s="508"/>
      <c r="AU73" s="508"/>
      <c r="AV73" s="508"/>
      <c r="AW73" s="508"/>
      <c r="AX73" s="508"/>
      <c r="AY73" s="508"/>
      <c r="AZ73" s="508"/>
      <c r="BA73" s="508"/>
      <c r="BB73" s="508"/>
      <c r="BC73" s="509"/>
      <c r="BD73" s="509"/>
      <c r="BE73" s="509"/>
      <c r="BF73" s="509"/>
    </row>
    <row r="74" spans="2:58" ht="20.25" customHeight="1">
      <c r="B74" s="576" t="s">
        <v>408</v>
      </c>
      <c r="C74" s="577"/>
      <c r="D74" s="578"/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3"/>
      <c r="P74" s="521"/>
      <c r="Q74" s="521"/>
      <c r="R74" s="521"/>
      <c r="S74" s="521"/>
      <c r="T74" s="521"/>
      <c r="U74" s="521"/>
      <c r="V74" s="521"/>
      <c r="W74" s="521"/>
      <c r="X74" s="521"/>
      <c r="Y74" s="521"/>
      <c r="Z74" s="521"/>
      <c r="AA74" s="509"/>
      <c r="AB74" s="509"/>
      <c r="AC74" s="509"/>
      <c r="AD74" s="509"/>
      <c r="AE74" s="528"/>
      <c r="AF74" s="529"/>
      <c r="AG74" s="529"/>
      <c r="AH74" s="529"/>
      <c r="AI74" s="529"/>
      <c r="AJ74" s="530"/>
      <c r="AL74" s="528"/>
      <c r="AM74" s="529"/>
      <c r="AN74" s="529"/>
      <c r="AO74" s="529"/>
      <c r="AP74" s="529"/>
      <c r="AQ74" s="530"/>
      <c r="AR74" s="508"/>
      <c r="AS74" s="508"/>
      <c r="AT74" s="508"/>
      <c r="AU74" s="508"/>
      <c r="AV74" s="508"/>
      <c r="AW74" s="508"/>
      <c r="AX74" s="508"/>
      <c r="AY74" s="508"/>
      <c r="AZ74" s="508"/>
      <c r="BA74" s="508"/>
      <c r="BB74" s="508"/>
      <c r="BC74" s="509"/>
      <c r="BD74" s="509"/>
      <c r="BE74" s="509"/>
      <c r="BF74" s="509"/>
    </row>
    <row r="75" spans="2:58" ht="20.25" customHeight="1">
      <c r="B75" s="576" t="s">
        <v>409</v>
      </c>
      <c r="C75" s="577"/>
      <c r="D75" s="578"/>
      <c r="E75" s="563"/>
      <c r="F75" s="563"/>
      <c r="G75" s="563"/>
      <c r="H75" s="563"/>
      <c r="I75" s="563"/>
      <c r="J75" s="563"/>
      <c r="K75" s="563"/>
      <c r="L75" s="563"/>
      <c r="M75" s="563"/>
      <c r="N75" s="563"/>
      <c r="O75" s="563"/>
      <c r="P75" s="521"/>
      <c r="Q75" s="521"/>
      <c r="R75" s="521"/>
      <c r="S75" s="521"/>
      <c r="T75" s="521"/>
      <c r="U75" s="521"/>
      <c r="V75" s="521"/>
      <c r="W75" s="521"/>
      <c r="X75" s="521"/>
      <c r="Y75" s="521"/>
      <c r="Z75" s="521"/>
      <c r="AA75" s="509"/>
      <c r="AB75" s="509"/>
      <c r="AC75" s="509"/>
      <c r="AD75" s="509"/>
      <c r="AE75" s="528"/>
      <c r="AF75" s="529"/>
      <c r="AG75" s="529"/>
      <c r="AH75" s="529"/>
      <c r="AI75" s="529"/>
      <c r="AJ75" s="530"/>
      <c r="AL75" s="528"/>
      <c r="AM75" s="529"/>
      <c r="AN75" s="529"/>
      <c r="AO75" s="529"/>
      <c r="AP75" s="529"/>
      <c r="AQ75" s="530"/>
      <c r="AR75" s="508"/>
      <c r="AS75" s="508"/>
      <c r="AT75" s="508"/>
      <c r="AU75" s="508"/>
      <c r="AV75" s="508"/>
      <c r="AW75" s="508"/>
      <c r="AX75" s="508"/>
      <c r="AY75" s="508"/>
      <c r="AZ75" s="508"/>
      <c r="BA75" s="508"/>
      <c r="BB75" s="508"/>
      <c r="BC75" s="509"/>
      <c r="BD75" s="509"/>
      <c r="BE75" s="509"/>
      <c r="BF75" s="509"/>
    </row>
    <row r="76" spans="2:58" ht="20.25" customHeight="1">
      <c r="B76" s="512" t="s">
        <v>14</v>
      </c>
      <c r="C76" s="513"/>
      <c r="D76" s="513"/>
      <c r="E76" s="513"/>
      <c r="F76" s="513"/>
      <c r="G76" s="513"/>
      <c r="H76" s="513"/>
      <c r="I76" s="513"/>
      <c r="J76" s="513"/>
      <c r="K76" s="513"/>
      <c r="L76" s="513"/>
      <c r="M76" s="513"/>
      <c r="N76" s="513"/>
      <c r="O76" s="513"/>
      <c r="P76" s="513"/>
      <c r="Q76" s="513"/>
      <c r="R76" s="513"/>
      <c r="S76" s="513"/>
      <c r="T76" s="513"/>
      <c r="U76" s="513"/>
      <c r="V76" s="513"/>
      <c r="W76" s="513"/>
      <c r="X76" s="513"/>
      <c r="Y76" s="513"/>
      <c r="Z76" s="513"/>
      <c r="AA76" s="511">
        <f>SUM(AA66:AD75)</f>
        <v>0</v>
      </c>
      <c r="AB76" s="511"/>
      <c r="AC76" s="511"/>
      <c r="AD76" s="511"/>
      <c r="AE76" s="570"/>
      <c r="AF76" s="571"/>
      <c r="AG76" s="571"/>
      <c r="AH76" s="571"/>
      <c r="AI76" s="571"/>
      <c r="AJ76" s="572"/>
      <c r="AK76" s="238"/>
      <c r="AL76" s="570"/>
      <c r="AM76" s="571"/>
      <c r="AN76" s="571"/>
      <c r="AO76" s="571"/>
      <c r="AP76" s="571"/>
      <c r="AQ76" s="572"/>
      <c r="AR76" s="510"/>
      <c r="AS76" s="510"/>
      <c r="AT76" s="510"/>
      <c r="AU76" s="510"/>
      <c r="AV76" s="510"/>
      <c r="AW76" s="510"/>
      <c r="AX76" s="510"/>
      <c r="AY76" s="510"/>
      <c r="AZ76" s="510"/>
      <c r="BA76" s="510"/>
      <c r="BB76" s="510"/>
      <c r="BC76" s="511">
        <f>SUM(BC66:BF75)</f>
        <v>0</v>
      </c>
      <c r="BD76" s="511"/>
      <c r="BE76" s="511"/>
      <c r="BF76" s="511"/>
    </row>
    <row r="77" spans="2:58" ht="20.25" customHeight="1">
      <c r="B77" s="514"/>
      <c r="C77" s="515"/>
      <c r="D77" s="515"/>
      <c r="E77" s="515"/>
      <c r="F77" s="515"/>
      <c r="G77" s="515"/>
      <c r="H77" s="515"/>
      <c r="I77" s="515"/>
      <c r="J77" s="515"/>
      <c r="K77" s="515"/>
      <c r="L77" s="515"/>
      <c r="M77" s="515"/>
      <c r="N77" s="515"/>
      <c r="O77" s="515"/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511"/>
      <c r="AB77" s="511"/>
      <c r="AC77" s="511"/>
      <c r="AD77" s="511"/>
      <c r="AE77" s="573"/>
      <c r="AF77" s="574"/>
      <c r="AG77" s="574"/>
      <c r="AH77" s="574"/>
      <c r="AI77" s="574"/>
      <c r="AJ77" s="575"/>
      <c r="AK77" s="238"/>
      <c r="AL77" s="573"/>
      <c r="AM77" s="574"/>
      <c r="AN77" s="574"/>
      <c r="AO77" s="574"/>
      <c r="AP77" s="574"/>
      <c r="AQ77" s="575"/>
      <c r="AR77" s="510"/>
      <c r="AS77" s="510"/>
      <c r="AT77" s="510"/>
      <c r="AU77" s="510"/>
      <c r="AV77" s="510"/>
      <c r="AW77" s="510"/>
      <c r="AX77" s="510"/>
      <c r="AY77" s="510"/>
      <c r="AZ77" s="510"/>
      <c r="BA77" s="510"/>
      <c r="BB77" s="510"/>
      <c r="BC77" s="511"/>
      <c r="BD77" s="511"/>
      <c r="BE77" s="511"/>
      <c r="BF77" s="511"/>
    </row>
    <row r="78" spans="1:58" ht="21.75" customHeight="1">
      <c r="A78" s="244" t="s">
        <v>513</v>
      </c>
      <c r="B78" s="456" t="s">
        <v>509</v>
      </c>
      <c r="C78" s="456"/>
      <c r="D78" s="456"/>
      <c r="E78" s="456"/>
      <c r="F78" s="456"/>
      <c r="G78" s="456"/>
      <c r="H78" s="456"/>
      <c r="I78" s="456"/>
      <c r="J78" s="456"/>
      <c r="K78" s="456"/>
      <c r="L78" s="456"/>
      <c r="M78" s="456"/>
      <c r="N78" s="456"/>
      <c r="O78" s="456"/>
      <c r="P78" s="456"/>
      <c r="Q78" s="456"/>
      <c r="R78" s="456"/>
      <c r="S78" s="456"/>
      <c r="T78" s="456"/>
      <c r="U78" s="456"/>
      <c r="V78" s="456"/>
      <c r="W78" s="456"/>
      <c r="X78" s="456"/>
      <c r="Y78" s="456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456"/>
      <c r="AK78" s="456"/>
      <c r="AL78" s="456"/>
      <c r="AM78" s="456"/>
      <c r="AN78" s="456"/>
      <c r="AO78" s="456"/>
      <c r="AP78" s="456"/>
      <c r="AQ78" s="456"/>
      <c r="AR78" s="456"/>
      <c r="AS78" s="456"/>
      <c r="AT78" s="456"/>
      <c r="AU78" s="456"/>
      <c r="AV78" s="456"/>
      <c r="AW78" s="456"/>
      <c r="AX78" s="456"/>
      <c r="AY78" s="456"/>
      <c r="AZ78" s="456"/>
      <c r="BA78" s="456"/>
      <c r="BB78" s="456"/>
      <c r="BC78" s="456"/>
      <c r="BD78" s="456"/>
      <c r="BE78" s="456"/>
      <c r="BF78" s="456"/>
    </row>
    <row r="79" spans="1:58" ht="25.5" customHeight="1">
      <c r="A79" s="244"/>
      <c r="B79" s="456"/>
      <c r="C79" s="456"/>
      <c r="D79" s="456"/>
      <c r="E79" s="456"/>
      <c r="F79" s="456"/>
      <c r="G79" s="456"/>
      <c r="H79" s="456"/>
      <c r="I79" s="456"/>
      <c r="J79" s="456"/>
      <c r="K79" s="456"/>
      <c r="L79" s="456"/>
      <c r="M79" s="456"/>
      <c r="N79" s="456"/>
      <c r="O79" s="456"/>
      <c r="P79" s="456"/>
      <c r="Q79" s="456"/>
      <c r="R79" s="456"/>
      <c r="S79" s="456"/>
      <c r="T79" s="456"/>
      <c r="U79" s="456"/>
      <c r="V79" s="456"/>
      <c r="W79" s="456"/>
      <c r="X79" s="456"/>
      <c r="Y79" s="456"/>
      <c r="Z79" s="456"/>
      <c r="AA79" s="456"/>
      <c r="AB79" s="456"/>
      <c r="AC79" s="456"/>
      <c r="AD79" s="456"/>
      <c r="AE79" s="456"/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6"/>
      <c r="AQ79" s="456"/>
      <c r="AR79" s="456"/>
      <c r="AS79" s="456"/>
      <c r="AT79" s="456"/>
      <c r="AU79" s="456"/>
      <c r="AV79" s="456"/>
      <c r="AW79" s="456"/>
      <c r="AX79" s="456"/>
      <c r="AY79" s="456"/>
      <c r="AZ79" s="456"/>
      <c r="BA79" s="456"/>
      <c r="BB79" s="456"/>
      <c r="BC79" s="456"/>
      <c r="BD79" s="456"/>
      <c r="BE79" s="456"/>
      <c r="BF79" s="456"/>
    </row>
    <row r="80" spans="1:58" ht="26.25" customHeight="1">
      <c r="A80" s="244" t="s">
        <v>514</v>
      </c>
      <c r="B80" s="456" t="s">
        <v>565</v>
      </c>
      <c r="C80" s="456"/>
      <c r="D80" s="456"/>
      <c r="E80" s="456"/>
      <c r="F80" s="456"/>
      <c r="G80" s="456"/>
      <c r="H80" s="456"/>
      <c r="I80" s="456"/>
      <c r="J80" s="456"/>
      <c r="K80" s="456"/>
      <c r="L80" s="456"/>
      <c r="M80" s="456"/>
      <c r="N80" s="456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456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/>
      <c r="AV80" s="456"/>
      <c r="AW80" s="456"/>
      <c r="AX80" s="456"/>
      <c r="AY80" s="456"/>
      <c r="AZ80" s="456"/>
      <c r="BA80" s="456"/>
      <c r="BB80" s="456"/>
      <c r="BC80" s="456"/>
      <c r="BD80" s="456"/>
      <c r="BE80" s="456"/>
      <c r="BF80" s="456"/>
    </row>
    <row r="81" spans="1:58" ht="24.75" customHeight="1">
      <c r="A81" s="244"/>
      <c r="B81" s="456"/>
      <c r="C81" s="456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  <c r="AE81" s="456"/>
      <c r="AF81" s="456"/>
      <c r="AG81" s="456"/>
      <c r="AH81" s="456"/>
      <c r="AI81" s="456"/>
      <c r="AJ81" s="456"/>
      <c r="AK81" s="456"/>
      <c r="AL81" s="456"/>
      <c r="AM81" s="456"/>
      <c r="AN81" s="456"/>
      <c r="AO81" s="456"/>
      <c r="AP81" s="456"/>
      <c r="AQ81" s="456"/>
      <c r="AR81" s="456"/>
      <c r="AS81" s="456"/>
      <c r="AT81" s="456"/>
      <c r="AU81" s="456"/>
      <c r="AV81" s="456"/>
      <c r="AW81" s="456"/>
      <c r="AX81" s="456"/>
      <c r="AY81" s="456"/>
      <c r="AZ81" s="456"/>
      <c r="BA81" s="456"/>
      <c r="BB81" s="456"/>
      <c r="BC81" s="456"/>
      <c r="BD81" s="456"/>
      <c r="BE81" s="456"/>
      <c r="BF81" s="456"/>
    </row>
    <row r="82" spans="1:58" ht="24.75" customHeight="1">
      <c r="A82" s="244" t="s">
        <v>515</v>
      </c>
      <c r="B82" s="456" t="s">
        <v>626</v>
      </c>
      <c r="C82" s="456"/>
      <c r="D82" s="456"/>
      <c r="E82" s="456"/>
      <c r="F82" s="456"/>
      <c r="G82" s="456"/>
      <c r="H82" s="456"/>
      <c r="I82" s="456"/>
      <c r="J82" s="456"/>
      <c r="K82" s="456"/>
      <c r="L82" s="456"/>
      <c r="M82" s="456"/>
      <c r="N82" s="456"/>
      <c r="O82" s="456"/>
      <c r="P82" s="456"/>
      <c r="Q82" s="456"/>
      <c r="R82" s="456"/>
      <c r="S82" s="456"/>
      <c r="T82" s="456"/>
      <c r="U82" s="456"/>
      <c r="V82" s="456"/>
      <c r="W82" s="456"/>
      <c r="X82" s="456"/>
      <c r="Y82" s="456"/>
      <c r="Z82" s="456"/>
      <c r="AA82" s="456"/>
      <c r="AB82" s="456"/>
      <c r="AC82" s="456"/>
      <c r="AD82" s="456"/>
      <c r="AE82" s="456"/>
      <c r="AF82" s="456"/>
      <c r="AG82" s="456"/>
      <c r="AH82" s="456"/>
      <c r="AI82" s="456"/>
      <c r="AJ82" s="456"/>
      <c r="AK82" s="456"/>
      <c r="AL82" s="456"/>
      <c r="AM82" s="456"/>
      <c r="AN82" s="456"/>
      <c r="AO82" s="456"/>
      <c r="AP82" s="456"/>
      <c r="AQ82" s="456"/>
      <c r="AR82" s="456"/>
      <c r="AS82" s="456"/>
      <c r="AT82" s="456"/>
      <c r="AU82" s="456"/>
      <c r="AV82" s="456"/>
      <c r="AW82" s="456"/>
      <c r="AX82" s="456"/>
      <c r="AY82" s="456"/>
      <c r="AZ82" s="456"/>
      <c r="BA82" s="456"/>
      <c r="BB82" s="456"/>
      <c r="BC82" s="456"/>
      <c r="BD82" s="456"/>
      <c r="BE82" s="456"/>
      <c r="BF82" s="456"/>
    </row>
    <row r="83" spans="1:58" ht="24.75" customHeight="1">
      <c r="A83" s="244"/>
      <c r="B83" s="456"/>
      <c r="C83" s="456"/>
      <c r="D83" s="456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6"/>
      <c r="S83" s="456"/>
      <c r="T83" s="456"/>
      <c r="U83" s="456"/>
      <c r="V83" s="456"/>
      <c r="W83" s="456"/>
      <c r="X83" s="456"/>
      <c r="Y83" s="456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/>
      <c r="AJ83" s="456"/>
      <c r="AK83" s="456"/>
      <c r="AL83" s="456"/>
      <c r="AM83" s="456"/>
      <c r="AN83" s="456"/>
      <c r="AO83" s="456"/>
      <c r="AP83" s="456"/>
      <c r="AQ83" s="456"/>
      <c r="AR83" s="456"/>
      <c r="AS83" s="456"/>
      <c r="AT83" s="456"/>
      <c r="AU83" s="456"/>
      <c r="AV83" s="456"/>
      <c r="AW83" s="456"/>
      <c r="AX83" s="456"/>
      <c r="AY83" s="456"/>
      <c r="AZ83" s="456"/>
      <c r="BA83" s="456"/>
      <c r="BB83" s="456"/>
      <c r="BC83" s="456"/>
      <c r="BD83" s="456"/>
      <c r="BE83" s="456"/>
      <c r="BF83" s="456"/>
    </row>
    <row r="85" spans="2:58" s="239" customFormat="1" ht="22.5">
      <c r="B85" s="634" t="s">
        <v>593</v>
      </c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4"/>
      <c r="AC85" s="634"/>
      <c r="AD85" s="634"/>
      <c r="AE85" s="634"/>
      <c r="AF85" s="634"/>
      <c r="AG85" s="634"/>
      <c r="AH85" s="634"/>
      <c r="AI85" s="634"/>
      <c r="AJ85" s="634"/>
      <c r="AK85" s="634"/>
      <c r="AL85" s="634"/>
      <c r="AM85" s="634"/>
      <c r="AN85" s="634"/>
      <c r="AO85" s="634"/>
      <c r="AP85" s="634"/>
      <c r="AQ85" s="634"/>
      <c r="AR85" s="634"/>
      <c r="AS85" s="634"/>
      <c r="AT85" s="634"/>
      <c r="AU85" s="634"/>
      <c r="AV85" s="634"/>
      <c r="AW85" s="634"/>
      <c r="AX85" s="634"/>
      <c r="AY85" s="634"/>
      <c r="AZ85" s="634"/>
      <c r="BA85" s="634"/>
      <c r="BB85" s="634"/>
      <c r="BC85" s="634"/>
      <c r="BD85" s="634"/>
      <c r="BE85" s="634"/>
      <c r="BF85" s="634"/>
    </row>
    <row r="86" spans="2:58" s="239" customFormat="1" ht="22.5">
      <c r="B86" s="634"/>
      <c r="C86" s="634"/>
      <c r="D86" s="634"/>
      <c r="E86" s="634"/>
      <c r="F86" s="634"/>
      <c r="G86" s="634"/>
      <c r="H86" s="634"/>
      <c r="I86" s="634"/>
      <c r="J86" s="634"/>
      <c r="K86" s="634"/>
      <c r="L86" s="634"/>
      <c r="M86" s="634"/>
      <c r="N86" s="634"/>
      <c r="O86" s="634"/>
      <c r="P86" s="634"/>
      <c r="Q86" s="634"/>
      <c r="R86" s="634"/>
      <c r="S86" s="634"/>
      <c r="T86" s="634"/>
      <c r="U86" s="634"/>
      <c r="V86" s="634"/>
      <c r="W86" s="634"/>
      <c r="X86" s="634"/>
      <c r="Y86" s="634"/>
      <c r="Z86" s="634"/>
      <c r="AA86" s="634"/>
      <c r="AB86" s="634"/>
      <c r="AC86" s="634"/>
      <c r="AD86" s="634"/>
      <c r="AE86" s="634"/>
      <c r="AF86" s="634"/>
      <c r="AG86" s="634"/>
      <c r="AH86" s="634"/>
      <c r="AI86" s="634"/>
      <c r="AJ86" s="634"/>
      <c r="AK86" s="634"/>
      <c r="AL86" s="634"/>
      <c r="AM86" s="634"/>
      <c r="AN86" s="634"/>
      <c r="AO86" s="634"/>
      <c r="AP86" s="634"/>
      <c r="AQ86" s="634"/>
      <c r="AR86" s="634"/>
      <c r="AS86" s="634"/>
      <c r="AT86" s="634"/>
      <c r="AU86" s="634"/>
      <c r="AV86" s="634"/>
      <c r="AW86" s="634"/>
      <c r="AX86" s="634"/>
      <c r="AY86" s="634"/>
      <c r="AZ86" s="634"/>
      <c r="BA86" s="634"/>
      <c r="BB86" s="634"/>
      <c r="BC86" s="634"/>
      <c r="BD86" s="634"/>
      <c r="BE86" s="634"/>
      <c r="BF86" s="634"/>
    </row>
    <row r="87" spans="2:58" ht="20.25" customHeight="1">
      <c r="B87" s="593" t="s">
        <v>25</v>
      </c>
      <c r="C87" s="593"/>
      <c r="D87" s="593"/>
      <c r="E87" s="520" t="s">
        <v>594</v>
      </c>
      <c r="F87" s="520"/>
      <c r="G87" s="520"/>
      <c r="H87" s="520"/>
      <c r="I87" s="520"/>
      <c r="J87" s="520"/>
      <c r="K87" s="520"/>
      <c r="L87" s="520"/>
      <c r="M87" s="520"/>
      <c r="N87" s="520"/>
      <c r="O87" s="520" t="s">
        <v>233</v>
      </c>
      <c r="P87" s="520"/>
      <c r="Q87" s="520"/>
      <c r="R87" s="520"/>
      <c r="S87" s="520"/>
      <c r="T87" s="520" t="s">
        <v>234</v>
      </c>
      <c r="U87" s="520"/>
      <c r="V87" s="520"/>
      <c r="W87" s="520"/>
      <c r="X87" s="520"/>
      <c r="Y87" s="564" t="s">
        <v>22</v>
      </c>
      <c r="Z87" s="565"/>
      <c r="AA87" s="566"/>
      <c r="AB87" s="497" t="s">
        <v>476</v>
      </c>
      <c r="AC87" s="503"/>
      <c r="AD87" s="503"/>
      <c r="AE87" s="504"/>
      <c r="AF87" s="497" t="s">
        <v>619</v>
      </c>
      <c r="AG87" s="498"/>
      <c r="AH87" s="498"/>
      <c r="AI87" s="498"/>
      <c r="AJ87" s="499"/>
      <c r="AL87" s="497" t="s">
        <v>232</v>
      </c>
      <c r="AM87" s="531"/>
      <c r="AN87" s="531"/>
      <c r="AO87" s="531"/>
      <c r="AP87" s="531"/>
      <c r="AQ87" s="532"/>
      <c r="AR87" s="497" t="s">
        <v>590</v>
      </c>
      <c r="AS87" s="503"/>
      <c r="AT87" s="503"/>
      <c r="AU87" s="503"/>
      <c r="AV87" s="503"/>
      <c r="AW87" s="503"/>
      <c r="AX87" s="503"/>
      <c r="AY87" s="503"/>
      <c r="AZ87" s="503"/>
      <c r="BA87" s="504"/>
      <c r="BB87" s="497" t="s">
        <v>620</v>
      </c>
      <c r="BC87" s="498"/>
      <c r="BD87" s="498"/>
      <c r="BE87" s="498"/>
      <c r="BF87" s="499"/>
    </row>
    <row r="88" spans="2:58" ht="20.25" customHeight="1">
      <c r="B88" s="594"/>
      <c r="C88" s="594"/>
      <c r="D88" s="594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567"/>
      <c r="Z88" s="568"/>
      <c r="AA88" s="569"/>
      <c r="AB88" s="505"/>
      <c r="AC88" s="506"/>
      <c r="AD88" s="506"/>
      <c r="AE88" s="507"/>
      <c r="AF88" s="500"/>
      <c r="AG88" s="501"/>
      <c r="AH88" s="501"/>
      <c r="AI88" s="501"/>
      <c r="AJ88" s="502"/>
      <c r="AL88" s="533"/>
      <c r="AM88" s="534"/>
      <c r="AN88" s="534"/>
      <c r="AO88" s="534"/>
      <c r="AP88" s="534"/>
      <c r="AQ88" s="535"/>
      <c r="AR88" s="505"/>
      <c r="AS88" s="506"/>
      <c r="AT88" s="506"/>
      <c r="AU88" s="506"/>
      <c r="AV88" s="506"/>
      <c r="AW88" s="506"/>
      <c r="AX88" s="506"/>
      <c r="AY88" s="506"/>
      <c r="AZ88" s="506"/>
      <c r="BA88" s="507"/>
      <c r="BB88" s="500"/>
      <c r="BC88" s="501"/>
      <c r="BD88" s="501"/>
      <c r="BE88" s="501"/>
      <c r="BF88" s="502"/>
    </row>
    <row r="89" spans="2:58" ht="20.25" customHeight="1">
      <c r="B89" s="548" t="s">
        <v>445</v>
      </c>
      <c r="C89" s="548"/>
      <c r="D89" s="548"/>
      <c r="E89" s="536"/>
      <c r="F89" s="536"/>
      <c r="G89" s="536"/>
      <c r="H89" s="536"/>
      <c r="I89" s="536"/>
      <c r="J89" s="536"/>
      <c r="K89" s="536"/>
      <c r="L89" s="536"/>
      <c r="M89" s="536"/>
      <c r="N89" s="536"/>
      <c r="O89" s="536"/>
      <c r="P89" s="536"/>
      <c r="Q89" s="536"/>
      <c r="R89" s="536"/>
      <c r="S89" s="536"/>
      <c r="T89" s="536"/>
      <c r="U89" s="536"/>
      <c r="V89" s="536"/>
      <c r="W89" s="536"/>
      <c r="X89" s="536"/>
      <c r="Y89" s="545"/>
      <c r="Z89" s="546"/>
      <c r="AA89" s="547"/>
      <c r="AB89" s="542"/>
      <c r="AC89" s="543"/>
      <c r="AD89" s="543"/>
      <c r="AE89" s="544"/>
      <c r="AF89" s="528"/>
      <c r="AG89" s="529"/>
      <c r="AH89" s="529"/>
      <c r="AI89" s="529"/>
      <c r="AJ89" s="530"/>
      <c r="AK89" s="240"/>
      <c r="AL89" s="528"/>
      <c r="AM89" s="529"/>
      <c r="AN89" s="529"/>
      <c r="AO89" s="529"/>
      <c r="AP89" s="529"/>
      <c r="AQ89" s="530"/>
      <c r="AR89" s="482"/>
      <c r="AS89" s="483"/>
      <c r="AT89" s="483"/>
      <c r="AU89" s="483"/>
      <c r="AV89" s="483"/>
      <c r="AW89" s="483"/>
      <c r="AX89" s="483"/>
      <c r="AY89" s="483"/>
      <c r="AZ89" s="483"/>
      <c r="BA89" s="484"/>
      <c r="BB89" s="485"/>
      <c r="BC89" s="486"/>
      <c r="BD89" s="486"/>
      <c r="BE89" s="486"/>
      <c r="BF89" s="487"/>
    </row>
    <row r="90" spans="2:58" ht="20.25" customHeight="1">
      <c r="B90" s="548" t="s">
        <v>446</v>
      </c>
      <c r="C90" s="548"/>
      <c r="D90" s="548"/>
      <c r="E90" s="536"/>
      <c r="F90" s="536"/>
      <c r="G90" s="536"/>
      <c r="H90" s="536"/>
      <c r="I90" s="536"/>
      <c r="J90" s="536"/>
      <c r="K90" s="536"/>
      <c r="L90" s="536"/>
      <c r="M90" s="536"/>
      <c r="N90" s="536"/>
      <c r="O90" s="536"/>
      <c r="P90" s="536"/>
      <c r="Q90" s="536"/>
      <c r="R90" s="536"/>
      <c r="S90" s="536"/>
      <c r="T90" s="536"/>
      <c r="U90" s="536"/>
      <c r="V90" s="536"/>
      <c r="W90" s="536"/>
      <c r="X90" s="536"/>
      <c r="Y90" s="545"/>
      <c r="Z90" s="546"/>
      <c r="AA90" s="547"/>
      <c r="AB90" s="542"/>
      <c r="AC90" s="543"/>
      <c r="AD90" s="543"/>
      <c r="AE90" s="544"/>
      <c r="AF90" s="528"/>
      <c r="AG90" s="529"/>
      <c r="AH90" s="529"/>
      <c r="AI90" s="529"/>
      <c r="AJ90" s="530"/>
      <c r="AK90" s="240"/>
      <c r="AL90" s="528"/>
      <c r="AM90" s="529"/>
      <c r="AN90" s="529"/>
      <c r="AO90" s="529"/>
      <c r="AP90" s="529"/>
      <c r="AQ90" s="530"/>
      <c r="AR90" s="482"/>
      <c r="AS90" s="483"/>
      <c r="AT90" s="483"/>
      <c r="AU90" s="483"/>
      <c r="AV90" s="483"/>
      <c r="AW90" s="483"/>
      <c r="AX90" s="483"/>
      <c r="AY90" s="483"/>
      <c r="AZ90" s="483"/>
      <c r="BA90" s="484"/>
      <c r="BB90" s="485"/>
      <c r="BC90" s="486"/>
      <c r="BD90" s="486"/>
      <c r="BE90" s="486"/>
      <c r="BF90" s="487"/>
    </row>
    <row r="91" spans="2:58" ht="20.25" customHeight="1">
      <c r="B91" s="548" t="s">
        <v>447</v>
      </c>
      <c r="C91" s="548"/>
      <c r="D91" s="548"/>
      <c r="E91" s="536"/>
      <c r="F91" s="536"/>
      <c r="G91" s="536"/>
      <c r="H91" s="536"/>
      <c r="I91" s="536"/>
      <c r="J91" s="536"/>
      <c r="K91" s="536"/>
      <c r="L91" s="536"/>
      <c r="M91" s="536"/>
      <c r="N91" s="536"/>
      <c r="O91" s="536"/>
      <c r="P91" s="536"/>
      <c r="Q91" s="536"/>
      <c r="R91" s="536"/>
      <c r="S91" s="536"/>
      <c r="T91" s="536"/>
      <c r="U91" s="536"/>
      <c r="V91" s="536"/>
      <c r="W91" s="536"/>
      <c r="X91" s="536"/>
      <c r="Y91" s="545"/>
      <c r="Z91" s="546"/>
      <c r="AA91" s="547"/>
      <c r="AB91" s="542"/>
      <c r="AC91" s="543"/>
      <c r="AD91" s="543"/>
      <c r="AE91" s="544"/>
      <c r="AF91" s="528"/>
      <c r="AG91" s="529"/>
      <c r="AH91" s="529"/>
      <c r="AI91" s="529"/>
      <c r="AJ91" s="530"/>
      <c r="AK91" s="240"/>
      <c r="AL91" s="528"/>
      <c r="AM91" s="529"/>
      <c r="AN91" s="529"/>
      <c r="AO91" s="529"/>
      <c r="AP91" s="529"/>
      <c r="AQ91" s="530"/>
      <c r="AR91" s="482"/>
      <c r="AS91" s="483"/>
      <c r="AT91" s="483"/>
      <c r="AU91" s="483"/>
      <c r="AV91" s="483"/>
      <c r="AW91" s="483"/>
      <c r="AX91" s="483"/>
      <c r="AY91" s="483"/>
      <c r="AZ91" s="483"/>
      <c r="BA91" s="484"/>
      <c r="BB91" s="485"/>
      <c r="BC91" s="486"/>
      <c r="BD91" s="486"/>
      <c r="BE91" s="486"/>
      <c r="BF91" s="487"/>
    </row>
    <row r="92" spans="2:58" ht="20.25" customHeight="1">
      <c r="B92" s="548" t="s">
        <v>448</v>
      </c>
      <c r="C92" s="548"/>
      <c r="D92" s="548"/>
      <c r="E92" s="536"/>
      <c r="F92" s="536"/>
      <c r="G92" s="536"/>
      <c r="H92" s="536"/>
      <c r="I92" s="536"/>
      <c r="J92" s="536"/>
      <c r="K92" s="536"/>
      <c r="L92" s="536"/>
      <c r="M92" s="536"/>
      <c r="N92" s="536"/>
      <c r="O92" s="536"/>
      <c r="P92" s="536"/>
      <c r="Q92" s="536"/>
      <c r="R92" s="536"/>
      <c r="S92" s="536"/>
      <c r="T92" s="536"/>
      <c r="U92" s="536"/>
      <c r="V92" s="536"/>
      <c r="W92" s="536"/>
      <c r="X92" s="536"/>
      <c r="Y92" s="545"/>
      <c r="Z92" s="546"/>
      <c r="AA92" s="547"/>
      <c r="AB92" s="542"/>
      <c r="AC92" s="543"/>
      <c r="AD92" s="543"/>
      <c r="AE92" s="544"/>
      <c r="AF92" s="528"/>
      <c r="AG92" s="529"/>
      <c r="AH92" s="529"/>
      <c r="AI92" s="529"/>
      <c r="AJ92" s="530"/>
      <c r="AK92" s="240"/>
      <c r="AL92" s="528"/>
      <c r="AM92" s="529"/>
      <c r="AN92" s="529"/>
      <c r="AO92" s="529"/>
      <c r="AP92" s="529"/>
      <c r="AQ92" s="530"/>
      <c r="AR92" s="482"/>
      <c r="AS92" s="483"/>
      <c r="AT92" s="483"/>
      <c r="AU92" s="483"/>
      <c r="AV92" s="483"/>
      <c r="AW92" s="483"/>
      <c r="AX92" s="483"/>
      <c r="AY92" s="483"/>
      <c r="AZ92" s="483"/>
      <c r="BA92" s="484"/>
      <c r="BB92" s="485"/>
      <c r="BC92" s="486"/>
      <c r="BD92" s="486"/>
      <c r="BE92" s="486"/>
      <c r="BF92" s="487"/>
    </row>
    <row r="93" spans="2:58" ht="20.25" customHeight="1">
      <c r="B93" s="548" t="s">
        <v>449</v>
      </c>
      <c r="C93" s="548"/>
      <c r="D93" s="548"/>
      <c r="E93" s="536"/>
      <c r="F93" s="536"/>
      <c r="G93" s="536"/>
      <c r="H93" s="536"/>
      <c r="I93" s="536"/>
      <c r="J93" s="536"/>
      <c r="K93" s="536"/>
      <c r="L93" s="536"/>
      <c r="M93" s="536"/>
      <c r="N93" s="536"/>
      <c r="O93" s="536"/>
      <c r="P93" s="536"/>
      <c r="Q93" s="536"/>
      <c r="R93" s="536"/>
      <c r="S93" s="536"/>
      <c r="T93" s="536"/>
      <c r="U93" s="536"/>
      <c r="V93" s="536"/>
      <c r="W93" s="536"/>
      <c r="X93" s="536"/>
      <c r="Y93" s="545"/>
      <c r="Z93" s="546"/>
      <c r="AA93" s="547"/>
      <c r="AB93" s="542"/>
      <c r="AC93" s="543"/>
      <c r="AD93" s="543"/>
      <c r="AE93" s="544"/>
      <c r="AF93" s="528"/>
      <c r="AG93" s="529"/>
      <c r="AH93" s="529"/>
      <c r="AI93" s="529"/>
      <c r="AJ93" s="530"/>
      <c r="AK93" s="240"/>
      <c r="AL93" s="528"/>
      <c r="AM93" s="529"/>
      <c r="AN93" s="529"/>
      <c r="AO93" s="529"/>
      <c r="AP93" s="529"/>
      <c r="AQ93" s="530"/>
      <c r="AR93" s="482"/>
      <c r="AS93" s="483"/>
      <c r="AT93" s="483"/>
      <c r="AU93" s="483"/>
      <c r="AV93" s="483"/>
      <c r="AW93" s="483"/>
      <c r="AX93" s="483"/>
      <c r="AY93" s="483"/>
      <c r="AZ93" s="483"/>
      <c r="BA93" s="484"/>
      <c r="BB93" s="485"/>
      <c r="BC93" s="486"/>
      <c r="BD93" s="486"/>
      <c r="BE93" s="486"/>
      <c r="BF93" s="487"/>
    </row>
    <row r="94" spans="2:58" ht="20.25" customHeight="1">
      <c r="B94" s="548" t="s">
        <v>450</v>
      </c>
      <c r="C94" s="548"/>
      <c r="D94" s="548"/>
      <c r="E94" s="536"/>
      <c r="F94" s="536"/>
      <c r="G94" s="536"/>
      <c r="H94" s="536"/>
      <c r="I94" s="536"/>
      <c r="J94" s="536"/>
      <c r="K94" s="536"/>
      <c r="L94" s="536"/>
      <c r="M94" s="536"/>
      <c r="N94" s="536"/>
      <c r="O94" s="536"/>
      <c r="P94" s="536"/>
      <c r="Q94" s="536"/>
      <c r="R94" s="536"/>
      <c r="S94" s="536"/>
      <c r="T94" s="536"/>
      <c r="U94" s="536"/>
      <c r="V94" s="536"/>
      <c r="W94" s="536"/>
      <c r="X94" s="536"/>
      <c r="Y94" s="545"/>
      <c r="Z94" s="546"/>
      <c r="AA94" s="547"/>
      <c r="AB94" s="542"/>
      <c r="AC94" s="543"/>
      <c r="AD94" s="543"/>
      <c r="AE94" s="544"/>
      <c r="AF94" s="528"/>
      <c r="AG94" s="529"/>
      <c r="AH94" s="529"/>
      <c r="AI94" s="529"/>
      <c r="AJ94" s="530"/>
      <c r="AK94" s="240"/>
      <c r="AL94" s="528"/>
      <c r="AM94" s="529"/>
      <c r="AN94" s="529"/>
      <c r="AO94" s="529"/>
      <c r="AP94" s="529"/>
      <c r="AQ94" s="530"/>
      <c r="AR94" s="482"/>
      <c r="AS94" s="483"/>
      <c r="AT94" s="483"/>
      <c r="AU94" s="483"/>
      <c r="AV94" s="483"/>
      <c r="AW94" s="483"/>
      <c r="AX94" s="483"/>
      <c r="AY94" s="483"/>
      <c r="AZ94" s="483"/>
      <c r="BA94" s="484"/>
      <c r="BB94" s="485"/>
      <c r="BC94" s="486"/>
      <c r="BD94" s="486"/>
      <c r="BE94" s="486"/>
      <c r="BF94" s="487"/>
    </row>
    <row r="95" spans="2:58" ht="20.25" customHeight="1">
      <c r="B95" s="548" t="s">
        <v>451</v>
      </c>
      <c r="C95" s="548"/>
      <c r="D95" s="548"/>
      <c r="E95" s="536"/>
      <c r="F95" s="536"/>
      <c r="G95" s="536"/>
      <c r="H95" s="536"/>
      <c r="I95" s="536"/>
      <c r="J95" s="536"/>
      <c r="K95" s="536"/>
      <c r="L95" s="536"/>
      <c r="M95" s="536"/>
      <c r="N95" s="536"/>
      <c r="O95" s="536"/>
      <c r="P95" s="536"/>
      <c r="Q95" s="536"/>
      <c r="R95" s="536"/>
      <c r="S95" s="536"/>
      <c r="T95" s="536"/>
      <c r="U95" s="536"/>
      <c r="V95" s="536"/>
      <c r="W95" s="536"/>
      <c r="X95" s="536"/>
      <c r="Y95" s="545"/>
      <c r="Z95" s="546"/>
      <c r="AA95" s="547"/>
      <c r="AB95" s="542"/>
      <c r="AC95" s="543"/>
      <c r="AD95" s="543"/>
      <c r="AE95" s="544"/>
      <c r="AF95" s="528"/>
      <c r="AG95" s="529"/>
      <c r="AH95" s="529"/>
      <c r="AI95" s="529"/>
      <c r="AJ95" s="530"/>
      <c r="AK95" s="240"/>
      <c r="AL95" s="528"/>
      <c r="AM95" s="529"/>
      <c r="AN95" s="529"/>
      <c r="AO95" s="529"/>
      <c r="AP95" s="529"/>
      <c r="AQ95" s="530"/>
      <c r="AR95" s="482"/>
      <c r="AS95" s="483"/>
      <c r="AT95" s="483"/>
      <c r="AU95" s="483"/>
      <c r="AV95" s="483"/>
      <c r="AW95" s="483"/>
      <c r="AX95" s="483"/>
      <c r="AY95" s="483"/>
      <c r="AZ95" s="483"/>
      <c r="BA95" s="484"/>
      <c r="BB95" s="485"/>
      <c r="BC95" s="486"/>
      <c r="BD95" s="486"/>
      <c r="BE95" s="486"/>
      <c r="BF95" s="487"/>
    </row>
    <row r="96" spans="2:58" ht="20.25" customHeight="1">
      <c r="B96" s="548" t="s">
        <v>452</v>
      </c>
      <c r="C96" s="548"/>
      <c r="D96" s="548"/>
      <c r="E96" s="536"/>
      <c r="F96" s="536"/>
      <c r="G96" s="536"/>
      <c r="H96" s="536"/>
      <c r="I96" s="536"/>
      <c r="J96" s="536"/>
      <c r="K96" s="536"/>
      <c r="L96" s="536"/>
      <c r="M96" s="536"/>
      <c r="N96" s="536"/>
      <c r="O96" s="536"/>
      <c r="P96" s="536"/>
      <c r="Q96" s="536"/>
      <c r="R96" s="536"/>
      <c r="S96" s="536"/>
      <c r="T96" s="536"/>
      <c r="U96" s="536"/>
      <c r="V96" s="536"/>
      <c r="W96" s="536"/>
      <c r="X96" s="536"/>
      <c r="Y96" s="545"/>
      <c r="Z96" s="546"/>
      <c r="AA96" s="547"/>
      <c r="AB96" s="542"/>
      <c r="AC96" s="543"/>
      <c r="AD96" s="543"/>
      <c r="AE96" s="544"/>
      <c r="AF96" s="528"/>
      <c r="AG96" s="529"/>
      <c r="AH96" s="529"/>
      <c r="AI96" s="529"/>
      <c r="AJ96" s="530"/>
      <c r="AK96" s="240"/>
      <c r="AL96" s="528"/>
      <c r="AM96" s="529"/>
      <c r="AN96" s="529"/>
      <c r="AO96" s="529"/>
      <c r="AP96" s="529"/>
      <c r="AQ96" s="530"/>
      <c r="AR96" s="482"/>
      <c r="AS96" s="483"/>
      <c r="AT96" s="483"/>
      <c r="AU96" s="483"/>
      <c r="AV96" s="483"/>
      <c r="AW96" s="483"/>
      <c r="AX96" s="483"/>
      <c r="AY96" s="483"/>
      <c r="AZ96" s="483"/>
      <c r="BA96" s="484"/>
      <c r="BB96" s="485"/>
      <c r="BC96" s="486"/>
      <c r="BD96" s="486"/>
      <c r="BE96" s="486"/>
      <c r="BF96" s="487"/>
    </row>
    <row r="97" spans="2:58" ht="20.25" customHeight="1">
      <c r="B97" s="548" t="s">
        <v>453</v>
      </c>
      <c r="C97" s="548"/>
      <c r="D97" s="548"/>
      <c r="E97" s="536"/>
      <c r="F97" s="536"/>
      <c r="G97" s="536"/>
      <c r="H97" s="536"/>
      <c r="I97" s="536"/>
      <c r="J97" s="536"/>
      <c r="K97" s="536"/>
      <c r="L97" s="536"/>
      <c r="M97" s="536"/>
      <c r="N97" s="536"/>
      <c r="O97" s="536"/>
      <c r="P97" s="536"/>
      <c r="Q97" s="536"/>
      <c r="R97" s="536"/>
      <c r="S97" s="536"/>
      <c r="T97" s="536"/>
      <c r="U97" s="536"/>
      <c r="V97" s="536"/>
      <c r="W97" s="536"/>
      <c r="X97" s="536"/>
      <c r="Y97" s="545"/>
      <c r="Z97" s="546"/>
      <c r="AA97" s="547"/>
      <c r="AB97" s="542"/>
      <c r="AC97" s="543"/>
      <c r="AD97" s="543"/>
      <c r="AE97" s="544"/>
      <c r="AF97" s="528"/>
      <c r="AG97" s="529"/>
      <c r="AH97" s="529"/>
      <c r="AI97" s="529"/>
      <c r="AJ97" s="530"/>
      <c r="AK97" s="240"/>
      <c r="AL97" s="528"/>
      <c r="AM97" s="529"/>
      <c r="AN97" s="529"/>
      <c r="AO97" s="529"/>
      <c r="AP97" s="529"/>
      <c r="AQ97" s="530"/>
      <c r="AR97" s="482"/>
      <c r="AS97" s="483"/>
      <c r="AT97" s="483"/>
      <c r="AU97" s="483"/>
      <c r="AV97" s="483"/>
      <c r="AW97" s="483"/>
      <c r="AX97" s="483"/>
      <c r="AY97" s="483"/>
      <c r="AZ97" s="483"/>
      <c r="BA97" s="484"/>
      <c r="BB97" s="485"/>
      <c r="BC97" s="486"/>
      <c r="BD97" s="486"/>
      <c r="BE97" s="486"/>
      <c r="BF97" s="487"/>
    </row>
    <row r="98" spans="2:58" ht="20.25" customHeight="1">
      <c r="B98" s="548" t="s">
        <v>454</v>
      </c>
      <c r="C98" s="548"/>
      <c r="D98" s="548"/>
      <c r="E98" s="536"/>
      <c r="F98" s="536"/>
      <c r="G98" s="536"/>
      <c r="H98" s="536"/>
      <c r="I98" s="536"/>
      <c r="J98" s="536"/>
      <c r="K98" s="536"/>
      <c r="L98" s="536"/>
      <c r="M98" s="536"/>
      <c r="N98" s="536"/>
      <c r="O98" s="536"/>
      <c r="P98" s="536"/>
      <c r="Q98" s="536"/>
      <c r="R98" s="536"/>
      <c r="S98" s="536"/>
      <c r="T98" s="536"/>
      <c r="U98" s="536"/>
      <c r="V98" s="536"/>
      <c r="W98" s="536"/>
      <c r="X98" s="536"/>
      <c r="Y98" s="545"/>
      <c r="Z98" s="546"/>
      <c r="AA98" s="547"/>
      <c r="AB98" s="542"/>
      <c r="AC98" s="543"/>
      <c r="AD98" s="543"/>
      <c r="AE98" s="544"/>
      <c r="AF98" s="528"/>
      <c r="AG98" s="529"/>
      <c r="AH98" s="529"/>
      <c r="AI98" s="529"/>
      <c r="AJ98" s="530"/>
      <c r="AK98" s="240"/>
      <c r="AL98" s="528"/>
      <c r="AM98" s="529"/>
      <c r="AN98" s="529"/>
      <c r="AO98" s="529"/>
      <c r="AP98" s="529"/>
      <c r="AQ98" s="530"/>
      <c r="AR98" s="482"/>
      <c r="AS98" s="483"/>
      <c r="AT98" s="483"/>
      <c r="AU98" s="483"/>
      <c r="AV98" s="483"/>
      <c r="AW98" s="483"/>
      <c r="AX98" s="483"/>
      <c r="AY98" s="483"/>
      <c r="AZ98" s="483"/>
      <c r="BA98" s="484"/>
      <c r="BB98" s="485"/>
      <c r="BC98" s="486"/>
      <c r="BD98" s="486"/>
      <c r="BE98" s="486"/>
      <c r="BF98" s="487"/>
    </row>
    <row r="99" spans="2:58" ht="20.25" customHeight="1">
      <c r="B99" s="512" t="s">
        <v>14</v>
      </c>
      <c r="C99" s="549"/>
      <c r="D99" s="549"/>
      <c r="E99" s="549"/>
      <c r="F99" s="549"/>
      <c r="G99" s="549"/>
      <c r="H99" s="549"/>
      <c r="I99" s="549"/>
      <c r="J99" s="549"/>
      <c r="K99" s="549"/>
      <c r="L99" s="549"/>
      <c r="M99" s="549"/>
      <c r="N99" s="549"/>
      <c r="O99" s="549"/>
      <c r="P99" s="489"/>
      <c r="Q99" s="489"/>
      <c r="R99" s="489"/>
      <c r="S99" s="489"/>
      <c r="T99" s="489"/>
      <c r="U99" s="489"/>
      <c r="V99" s="489"/>
      <c r="W99" s="489"/>
      <c r="X99" s="490"/>
      <c r="Y99" s="557">
        <f>SUM(Y89:AA98)</f>
        <v>0</v>
      </c>
      <c r="Z99" s="558"/>
      <c r="AA99" s="559"/>
      <c r="AB99" s="522"/>
      <c r="AC99" s="537"/>
      <c r="AD99" s="537"/>
      <c r="AE99" s="538"/>
      <c r="AF99" s="522"/>
      <c r="AG99" s="552"/>
      <c r="AH99" s="552"/>
      <c r="AI99" s="552"/>
      <c r="AJ99" s="553"/>
      <c r="AK99" s="108"/>
      <c r="AL99" s="522"/>
      <c r="AM99" s="523"/>
      <c r="AN99" s="523"/>
      <c r="AO99" s="523"/>
      <c r="AP99" s="523"/>
      <c r="AQ99" s="524"/>
      <c r="AR99" s="475"/>
      <c r="AS99" s="476"/>
      <c r="AT99" s="476"/>
      <c r="AU99" s="476"/>
      <c r="AV99" s="476"/>
      <c r="AW99" s="476"/>
      <c r="AX99" s="476"/>
      <c r="AY99" s="476"/>
      <c r="AZ99" s="476"/>
      <c r="BA99" s="477"/>
      <c r="BB99" s="488"/>
      <c r="BC99" s="489"/>
      <c r="BD99" s="489"/>
      <c r="BE99" s="489"/>
      <c r="BF99" s="490"/>
    </row>
    <row r="100" spans="2:58" ht="20.25" customHeight="1">
      <c r="B100" s="550"/>
      <c r="C100" s="551"/>
      <c r="D100" s="551"/>
      <c r="E100" s="551"/>
      <c r="F100" s="551"/>
      <c r="G100" s="551"/>
      <c r="H100" s="551"/>
      <c r="I100" s="551"/>
      <c r="J100" s="551"/>
      <c r="K100" s="551"/>
      <c r="L100" s="551"/>
      <c r="M100" s="551"/>
      <c r="N100" s="551"/>
      <c r="O100" s="551"/>
      <c r="P100" s="492"/>
      <c r="Q100" s="492"/>
      <c r="R100" s="492"/>
      <c r="S100" s="492"/>
      <c r="T100" s="492"/>
      <c r="U100" s="492"/>
      <c r="V100" s="492"/>
      <c r="W100" s="492"/>
      <c r="X100" s="493"/>
      <c r="Y100" s="560"/>
      <c r="Z100" s="561"/>
      <c r="AA100" s="562"/>
      <c r="AB100" s="539"/>
      <c r="AC100" s="540"/>
      <c r="AD100" s="540"/>
      <c r="AE100" s="541"/>
      <c r="AF100" s="554"/>
      <c r="AG100" s="555"/>
      <c r="AH100" s="555"/>
      <c r="AI100" s="555"/>
      <c r="AJ100" s="556"/>
      <c r="AK100" s="108"/>
      <c r="AL100" s="525"/>
      <c r="AM100" s="526"/>
      <c r="AN100" s="526"/>
      <c r="AO100" s="526"/>
      <c r="AP100" s="526"/>
      <c r="AQ100" s="527"/>
      <c r="AR100" s="478"/>
      <c r="AS100" s="479"/>
      <c r="AT100" s="479"/>
      <c r="AU100" s="479"/>
      <c r="AV100" s="479"/>
      <c r="AW100" s="479"/>
      <c r="AX100" s="479"/>
      <c r="AY100" s="479"/>
      <c r="AZ100" s="479"/>
      <c r="BA100" s="480"/>
      <c r="BB100" s="491"/>
      <c r="BC100" s="492"/>
      <c r="BD100" s="492"/>
      <c r="BE100" s="492"/>
      <c r="BF100" s="493"/>
    </row>
    <row r="101" spans="1:58" ht="25.5" customHeight="1">
      <c r="A101" s="244" t="s">
        <v>513</v>
      </c>
      <c r="B101" s="456" t="s">
        <v>595</v>
      </c>
      <c r="C101" s="456"/>
      <c r="D101" s="456"/>
      <c r="E101" s="456"/>
      <c r="F101" s="456"/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  <c r="Q101" s="456"/>
      <c r="R101" s="456"/>
      <c r="S101" s="456"/>
      <c r="T101" s="456"/>
      <c r="U101" s="456"/>
      <c r="V101" s="456"/>
      <c r="W101" s="456"/>
      <c r="X101" s="456"/>
      <c r="Y101" s="456"/>
      <c r="Z101" s="456"/>
      <c r="AA101" s="456"/>
      <c r="AB101" s="456"/>
      <c r="AC101" s="456"/>
      <c r="AD101" s="456"/>
      <c r="AE101" s="456"/>
      <c r="AF101" s="456"/>
      <c r="AG101" s="456"/>
      <c r="AH101" s="456"/>
      <c r="AI101" s="456"/>
      <c r="AJ101" s="456"/>
      <c r="AK101" s="456"/>
      <c r="AL101" s="456"/>
      <c r="AM101" s="456"/>
      <c r="AN101" s="456"/>
      <c r="AO101" s="456"/>
      <c r="AP101" s="456"/>
      <c r="AQ101" s="456"/>
      <c r="AR101" s="456"/>
      <c r="AS101" s="456"/>
      <c r="AT101" s="456"/>
      <c r="AU101" s="456"/>
      <c r="AV101" s="456"/>
      <c r="AW101" s="456"/>
      <c r="AX101" s="456"/>
      <c r="AY101" s="456"/>
      <c r="AZ101" s="456"/>
      <c r="BA101" s="456"/>
      <c r="BB101" s="456"/>
      <c r="BC101" s="456"/>
      <c r="BD101" s="456"/>
      <c r="BE101" s="456"/>
      <c r="BF101" s="456"/>
    </row>
    <row r="102" spans="1:58" ht="25.5" customHeight="1">
      <c r="A102" s="244"/>
      <c r="B102" s="456"/>
      <c r="C102" s="456"/>
      <c r="D102" s="456"/>
      <c r="E102" s="456"/>
      <c r="F102" s="456"/>
      <c r="G102" s="456"/>
      <c r="H102" s="456"/>
      <c r="I102" s="456"/>
      <c r="J102" s="456"/>
      <c r="K102" s="456"/>
      <c r="L102" s="456"/>
      <c r="M102" s="456"/>
      <c r="N102" s="456"/>
      <c r="O102" s="456"/>
      <c r="P102" s="456"/>
      <c r="Q102" s="456"/>
      <c r="R102" s="456"/>
      <c r="S102" s="456"/>
      <c r="T102" s="456"/>
      <c r="U102" s="456"/>
      <c r="V102" s="456"/>
      <c r="W102" s="456"/>
      <c r="X102" s="456"/>
      <c r="Y102" s="456"/>
      <c r="Z102" s="456"/>
      <c r="AA102" s="456"/>
      <c r="AB102" s="456"/>
      <c r="AC102" s="456"/>
      <c r="AD102" s="456"/>
      <c r="AE102" s="456"/>
      <c r="AF102" s="456"/>
      <c r="AG102" s="456"/>
      <c r="AH102" s="456"/>
      <c r="AI102" s="456"/>
      <c r="AJ102" s="456"/>
      <c r="AK102" s="456"/>
      <c r="AL102" s="456"/>
      <c r="AM102" s="456"/>
      <c r="AN102" s="456"/>
      <c r="AO102" s="456"/>
      <c r="AP102" s="456"/>
      <c r="AQ102" s="456"/>
      <c r="AR102" s="456"/>
      <c r="AS102" s="456"/>
      <c r="AT102" s="456"/>
      <c r="AU102" s="456"/>
      <c r="AV102" s="456"/>
      <c r="AW102" s="456"/>
      <c r="AX102" s="456"/>
      <c r="AY102" s="456"/>
      <c r="AZ102" s="456"/>
      <c r="BA102" s="456"/>
      <c r="BB102" s="456"/>
      <c r="BC102" s="456"/>
      <c r="BD102" s="456"/>
      <c r="BE102" s="456"/>
      <c r="BF102" s="456"/>
    </row>
    <row r="103" spans="1:58" ht="24.75" customHeight="1">
      <c r="A103" s="244" t="s">
        <v>514</v>
      </c>
      <c r="B103" s="456" t="s">
        <v>546</v>
      </c>
      <c r="C103" s="456"/>
      <c r="D103" s="456"/>
      <c r="E103" s="456"/>
      <c r="F103" s="456"/>
      <c r="G103" s="456"/>
      <c r="H103" s="456"/>
      <c r="I103" s="456"/>
      <c r="J103" s="456"/>
      <c r="K103" s="456"/>
      <c r="L103" s="456"/>
      <c r="M103" s="456"/>
      <c r="N103" s="456"/>
      <c r="O103" s="456"/>
      <c r="P103" s="456"/>
      <c r="Q103" s="456"/>
      <c r="R103" s="456"/>
      <c r="S103" s="456"/>
      <c r="T103" s="456"/>
      <c r="U103" s="456"/>
      <c r="V103" s="456"/>
      <c r="W103" s="456"/>
      <c r="X103" s="456"/>
      <c r="Y103" s="456"/>
      <c r="Z103" s="456"/>
      <c r="AA103" s="456"/>
      <c r="AB103" s="456"/>
      <c r="AC103" s="456"/>
      <c r="AD103" s="456"/>
      <c r="AE103" s="456"/>
      <c r="AF103" s="456"/>
      <c r="AG103" s="456"/>
      <c r="AH103" s="456"/>
      <c r="AI103" s="456"/>
      <c r="AJ103" s="456"/>
      <c r="AK103" s="456"/>
      <c r="AL103" s="456"/>
      <c r="AM103" s="456"/>
      <c r="AN103" s="456"/>
      <c r="AO103" s="456"/>
      <c r="AP103" s="456"/>
      <c r="AQ103" s="456"/>
      <c r="AS103" s="494" t="s">
        <v>28</v>
      </c>
      <c r="AT103" s="495"/>
      <c r="AU103" s="495"/>
      <c r="AV103" s="495"/>
      <c r="AW103" s="495"/>
      <c r="AX103" s="495"/>
      <c r="AY103" s="496"/>
      <c r="AZ103" s="494" t="s">
        <v>29</v>
      </c>
      <c r="BA103" s="495"/>
      <c r="BB103" s="495"/>
      <c r="BC103" s="495"/>
      <c r="BD103" s="495"/>
      <c r="BE103" s="495"/>
      <c r="BF103" s="496"/>
    </row>
    <row r="104" spans="1:43" ht="24.75" customHeight="1">
      <c r="A104" s="248"/>
      <c r="B104" s="456"/>
      <c r="C104" s="456"/>
      <c r="D104" s="456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6"/>
      <c r="R104" s="456"/>
      <c r="S104" s="456"/>
      <c r="T104" s="456"/>
      <c r="U104" s="456"/>
      <c r="V104" s="456"/>
      <c r="W104" s="456"/>
      <c r="X104" s="456"/>
      <c r="Y104" s="456"/>
      <c r="Z104" s="456"/>
      <c r="AA104" s="456"/>
      <c r="AB104" s="456"/>
      <c r="AC104" s="456"/>
      <c r="AD104" s="456"/>
      <c r="AE104" s="456"/>
      <c r="AF104" s="456"/>
      <c r="AG104" s="456"/>
      <c r="AH104" s="456"/>
      <c r="AI104" s="456"/>
      <c r="AJ104" s="456"/>
      <c r="AK104" s="456"/>
      <c r="AL104" s="456"/>
      <c r="AM104" s="456"/>
      <c r="AN104" s="456"/>
      <c r="AO104" s="456"/>
      <c r="AP104" s="456"/>
      <c r="AQ104" s="456"/>
    </row>
    <row r="163" spans="5:26" s="96" customFormat="1" ht="24.75">
      <c r="E163" s="436" t="s">
        <v>290</v>
      </c>
      <c r="F163" s="437"/>
      <c r="G163" s="437"/>
      <c r="H163" s="437"/>
      <c r="I163" s="437"/>
      <c r="J163" s="437"/>
      <c r="K163" s="437"/>
      <c r="L163" s="437"/>
      <c r="M163" s="437"/>
      <c r="N163" s="437"/>
      <c r="O163" s="437"/>
      <c r="P163" s="437"/>
      <c r="Q163" s="437"/>
      <c r="R163" s="437"/>
      <c r="S163" s="437"/>
      <c r="T163" s="437"/>
      <c r="U163" s="437"/>
      <c r="V163" s="437"/>
      <c r="W163" s="437"/>
      <c r="X163" s="437"/>
      <c r="Y163" s="437"/>
      <c r="Z163" s="437"/>
    </row>
    <row r="164" spans="5:26" s="96" customFormat="1" ht="24.75">
      <c r="E164" s="436" t="s">
        <v>603</v>
      </c>
      <c r="F164" s="437"/>
      <c r="G164" s="437"/>
      <c r="H164" s="437"/>
      <c r="I164" s="437"/>
      <c r="J164" s="437"/>
      <c r="K164" s="437"/>
      <c r="L164" s="437"/>
      <c r="M164" s="437"/>
      <c r="N164" s="437"/>
      <c r="O164" s="437"/>
      <c r="P164" s="437"/>
      <c r="Q164" s="437"/>
      <c r="R164" s="437"/>
      <c r="S164" s="437"/>
      <c r="T164" s="437"/>
      <c r="U164" s="437"/>
      <c r="V164" s="437"/>
      <c r="W164" s="437"/>
      <c r="X164" s="437"/>
      <c r="Y164" s="437"/>
      <c r="Z164" s="437"/>
    </row>
    <row r="165" spans="5:26" s="96" customFormat="1" ht="24.75">
      <c r="E165" s="436" t="s">
        <v>591</v>
      </c>
      <c r="F165" s="437"/>
      <c r="G165" s="437"/>
      <c r="H165" s="437"/>
      <c r="I165" s="437"/>
      <c r="J165" s="437"/>
      <c r="K165" s="437"/>
      <c r="L165" s="437"/>
      <c r="M165" s="437"/>
      <c r="N165" s="437"/>
      <c r="O165" s="437"/>
      <c r="P165" s="437"/>
      <c r="Q165" s="437"/>
      <c r="R165" s="437"/>
      <c r="S165" s="437"/>
      <c r="T165" s="437"/>
      <c r="U165" s="437"/>
      <c r="V165" s="437"/>
      <c r="W165" s="437"/>
      <c r="X165" s="437"/>
      <c r="Y165" s="437"/>
      <c r="Z165" s="437"/>
    </row>
    <row r="166" spans="5:26" s="96" customFormat="1" ht="24.75">
      <c r="E166" s="436" t="s">
        <v>606</v>
      </c>
      <c r="F166" s="437"/>
      <c r="G166" s="437"/>
      <c r="H166" s="437"/>
      <c r="I166" s="437"/>
      <c r="J166" s="437"/>
      <c r="K166" s="437"/>
      <c r="L166" s="437"/>
      <c r="M166" s="437"/>
      <c r="N166" s="437"/>
      <c r="O166" s="437"/>
      <c r="P166" s="437"/>
      <c r="Q166" s="437"/>
      <c r="R166" s="437"/>
      <c r="S166" s="437"/>
      <c r="T166" s="437"/>
      <c r="U166" s="437"/>
      <c r="V166" s="437"/>
      <c r="W166" s="437"/>
      <c r="X166" s="437"/>
      <c r="Y166" s="437"/>
      <c r="Z166" s="437"/>
    </row>
    <row r="167" spans="5:26" s="96" customFormat="1" ht="24.75">
      <c r="E167" s="436" t="s">
        <v>605</v>
      </c>
      <c r="F167" s="437"/>
      <c r="G167" s="437"/>
      <c r="H167" s="437"/>
      <c r="I167" s="437"/>
      <c r="J167" s="437"/>
      <c r="K167" s="437"/>
      <c r="L167" s="437"/>
      <c r="M167" s="437"/>
      <c r="N167" s="437"/>
      <c r="O167" s="437"/>
      <c r="P167" s="437"/>
      <c r="Q167" s="437"/>
      <c r="R167" s="437"/>
      <c r="S167" s="437"/>
      <c r="T167" s="437"/>
      <c r="U167" s="437"/>
      <c r="V167" s="437"/>
      <c r="W167" s="437"/>
      <c r="X167" s="437"/>
      <c r="Y167" s="437"/>
      <c r="Z167" s="437"/>
    </row>
    <row r="168" spans="5:26" s="96" customFormat="1" ht="24.75">
      <c r="E168" s="436" t="s">
        <v>607</v>
      </c>
      <c r="F168" s="437"/>
      <c r="G168" s="437"/>
      <c r="H168" s="437"/>
      <c r="I168" s="437"/>
      <c r="J168" s="437"/>
      <c r="K168" s="437"/>
      <c r="L168" s="437"/>
      <c r="M168" s="437"/>
      <c r="N168" s="437"/>
      <c r="O168" s="437"/>
      <c r="P168" s="437"/>
      <c r="Q168" s="437"/>
      <c r="R168" s="437"/>
      <c r="S168" s="437"/>
      <c r="T168" s="437"/>
      <c r="U168" s="437"/>
      <c r="V168" s="437"/>
      <c r="W168" s="437"/>
      <c r="X168" s="437"/>
      <c r="Y168" s="437"/>
      <c r="Z168" s="437"/>
    </row>
    <row r="169" spans="5:26" s="96" customFormat="1" ht="24.75">
      <c r="E169" s="436" t="s">
        <v>608</v>
      </c>
      <c r="F169" s="437"/>
      <c r="G169" s="437"/>
      <c r="H169" s="437"/>
      <c r="I169" s="437"/>
      <c r="J169" s="437"/>
      <c r="K169" s="437"/>
      <c r="L169" s="437"/>
      <c r="M169" s="437"/>
      <c r="N169" s="437"/>
      <c r="O169" s="437"/>
      <c r="P169" s="437"/>
      <c r="Q169" s="437"/>
      <c r="R169" s="437"/>
      <c r="S169" s="437"/>
      <c r="T169" s="437"/>
      <c r="U169" s="437"/>
      <c r="V169" s="437"/>
      <c r="W169" s="437"/>
      <c r="X169" s="437"/>
      <c r="Y169" s="437"/>
      <c r="Z169" s="437"/>
    </row>
    <row r="170" spans="5:26" s="96" customFormat="1" ht="24.75">
      <c r="E170" s="436" t="s">
        <v>510</v>
      </c>
      <c r="F170" s="437"/>
      <c r="G170" s="437"/>
      <c r="H170" s="437"/>
      <c r="I170" s="437"/>
      <c r="J170" s="437"/>
      <c r="K170" s="437"/>
      <c r="L170" s="437"/>
      <c r="M170" s="437"/>
      <c r="N170" s="437"/>
      <c r="O170" s="437"/>
      <c r="P170" s="437"/>
      <c r="Q170" s="437"/>
      <c r="R170" s="437"/>
      <c r="S170" s="437"/>
      <c r="T170" s="437"/>
      <c r="U170" s="437"/>
      <c r="V170" s="437"/>
      <c r="W170" s="437"/>
      <c r="X170" s="437"/>
      <c r="Y170" s="437"/>
      <c r="Z170" s="437"/>
    </row>
    <row r="171" spans="5:26" s="96" customFormat="1" ht="24.75">
      <c r="E171" s="436"/>
      <c r="F171" s="437"/>
      <c r="G171" s="437"/>
      <c r="H171" s="437"/>
      <c r="I171" s="437"/>
      <c r="J171" s="437"/>
      <c r="K171" s="437"/>
      <c r="L171" s="437"/>
      <c r="M171" s="437"/>
      <c r="N171" s="437"/>
      <c r="O171" s="437"/>
      <c r="P171" s="437"/>
      <c r="Q171" s="437"/>
      <c r="R171" s="437"/>
      <c r="S171" s="437"/>
      <c r="T171" s="437"/>
      <c r="U171" s="437"/>
      <c r="V171" s="437"/>
      <c r="W171" s="437"/>
      <c r="X171" s="437"/>
      <c r="Y171" s="437"/>
      <c r="Z171" s="437"/>
    </row>
  </sheetData>
  <sheetProtection sheet="1" insertRows="0"/>
  <mergeCells count="516">
    <mergeCell ref="B60:BF61"/>
    <mergeCell ref="B85:BF86"/>
    <mergeCell ref="AT14:AW14"/>
    <mergeCell ref="AT15:AW15"/>
    <mergeCell ref="AT16:AW16"/>
    <mergeCell ref="E20:T20"/>
    <mergeCell ref="U19:AB19"/>
    <mergeCell ref="AG21:AJ21"/>
    <mergeCell ref="AC15:AF15"/>
    <mergeCell ref="AL17:AS17"/>
    <mergeCell ref="E15:T15"/>
    <mergeCell ref="E16:T16"/>
    <mergeCell ref="U22:AB22"/>
    <mergeCell ref="AG22:AJ22"/>
    <mergeCell ref="AC21:AF21"/>
    <mergeCell ref="AC22:AF22"/>
    <mergeCell ref="U16:AB16"/>
    <mergeCell ref="AG16:AJ16"/>
    <mergeCell ref="AC16:AF16"/>
    <mergeCell ref="AG17:AJ17"/>
    <mergeCell ref="AC18:AF18"/>
    <mergeCell ref="U18:AB18"/>
    <mergeCell ref="U20:AB20"/>
    <mergeCell ref="AT17:AW17"/>
    <mergeCell ref="AT18:AW18"/>
    <mergeCell ref="AL18:AS18"/>
    <mergeCell ref="E17:T17"/>
    <mergeCell ref="AG19:AJ19"/>
    <mergeCell ref="E22:T22"/>
    <mergeCell ref="AC17:AF17"/>
    <mergeCell ref="AT19:AW19"/>
    <mergeCell ref="AT20:AW20"/>
    <mergeCell ref="AG20:AJ20"/>
    <mergeCell ref="AC19:AF19"/>
    <mergeCell ref="AC20:AF20"/>
    <mergeCell ref="E19:T19"/>
    <mergeCell ref="B22:D22"/>
    <mergeCell ref="B54:BF55"/>
    <mergeCell ref="B56:BF56"/>
    <mergeCell ref="AT21:AW21"/>
    <mergeCell ref="AT22:AW22"/>
    <mergeCell ref="AL51:AO51"/>
    <mergeCell ref="AL52:AO53"/>
    <mergeCell ref="AL49:AO49"/>
    <mergeCell ref="AP38:BF41"/>
    <mergeCell ref="AP52:BF53"/>
    <mergeCell ref="AX9:BA12"/>
    <mergeCell ref="AX13:BA13"/>
    <mergeCell ref="AX14:BA14"/>
    <mergeCell ref="AX15:BA15"/>
    <mergeCell ref="AX16:BA16"/>
    <mergeCell ref="AL9:AS12"/>
    <mergeCell ref="AL13:AS13"/>
    <mergeCell ref="AL14:AS14"/>
    <mergeCell ref="AL16:AS16"/>
    <mergeCell ref="AT9:AW12"/>
    <mergeCell ref="AT13:AW13"/>
    <mergeCell ref="U9:AB12"/>
    <mergeCell ref="AG13:AJ13"/>
    <mergeCell ref="U13:AB13"/>
    <mergeCell ref="AC9:AF12"/>
    <mergeCell ref="AC13:AF13"/>
    <mergeCell ref="U15:AB15"/>
    <mergeCell ref="AC14:AF14"/>
    <mergeCell ref="AG15:AJ15"/>
    <mergeCell ref="U14:AB14"/>
    <mergeCell ref="AG14:AJ14"/>
    <mergeCell ref="CJ21:CM21"/>
    <mergeCell ref="AL19:AS19"/>
    <mergeCell ref="CJ20:CM20"/>
    <mergeCell ref="U21:AB21"/>
    <mergeCell ref="AG18:AJ18"/>
    <mergeCell ref="B18:D18"/>
    <mergeCell ref="CP13:CS13"/>
    <mergeCell ref="CJ13:CM13"/>
    <mergeCell ref="CJ14:CM14"/>
    <mergeCell ref="CJ15:CM15"/>
    <mergeCell ref="CJ16:CM16"/>
    <mergeCell ref="CJ17:CM17"/>
    <mergeCell ref="AX17:BA17"/>
    <mergeCell ref="CP14:CS14"/>
    <mergeCell ref="CP15:CS15"/>
    <mergeCell ref="CP17:CS17"/>
    <mergeCell ref="CP18:CS18"/>
    <mergeCell ref="AX18:BA18"/>
    <mergeCell ref="CJ18:CM18"/>
    <mergeCell ref="BB17:BF17"/>
    <mergeCell ref="BB18:BF18"/>
    <mergeCell ref="CJ1:CS1"/>
    <mergeCell ref="BB22:BF22"/>
    <mergeCell ref="AL15:AS15"/>
    <mergeCell ref="A2:AJ2"/>
    <mergeCell ref="AL1:BG1"/>
    <mergeCell ref="CJ22:CM22"/>
    <mergeCell ref="B20:D20"/>
    <mergeCell ref="AX20:BA20"/>
    <mergeCell ref="AX21:BA21"/>
    <mergeCell ref="BB9:BF12"/>
    <mergeCell ref="AL22:AS22"/>
    <mergeCell ref="B15:D15"/>
    <mergeCell ref="B17:D17"/>
    <mergeCell ref="CP19:CS19"/>
    <mergeCell ref="CP20:CS20"/>
    <mergeCell ref="CP21:CS21"/>
    <mergeCell ref="CP22:CS22"/>
    <mergeCell ref="AX19:BA19"/>
    <mergeCell ref="CJ19:CM19"/>
    <mergeCell ref="CP16:CS16"/>
    <mergeCell ref="B32:BF34"/>
    <mergeCell ref="B19:D19"/>
    <mergeCell ref="U17:AB17"/>
    <mergeCell ref="AL20:AS20"/>
    <mergeCell ref="AL21:AS21"/>
    <mergeCell ref="AP51:BF51"/>
    <mergeCell ref="B21:D21"/>
    <mergeCell ref="AX22:BA22"/>
    <mergeCell ref="E18:T18"/>
    <mergeCell ref="E21:T21"/>
    <mergeCell ref="BB13:BF13"/>
    <mergeCell ref="BB14:BF14"/>
    <mergeCell ref="AP49:BF49"/>
    <mergeCell ref="AP50:BF50"/>
    <mergeCell ref="B25:BF26"/>
    <mergeCell ref="B30:BF31"/>
    <mergeCell ref="E14:T14"/>
    <mergeCell ref="BB21:BF21"/>
    <mergeCell ref="BB19:BF19"/>
    <mergeCell ref="AP42:BF42"/>
    <mergeCell ref="B9:D12"/>
    <mergeCell ref="BB20:BF20"/>
    <mergeCell ref="B13:D13"/>
    <mergeCell ref="AG9:AJ12"/>
    <mergeCell ref="BB15:BF15"/>
    <mergeCell ref="BB16:BF16"/>
    <mergeCell ref="B16:D16"/>
    <mergeCell ref="B14:D14"/>
    <mergeCell ref="E9:T12"/>
    <mergeCell ref="E13:T13"/>
    <mergeCell ref="AL38:AO41"/>
    <mergeCell ref="AL42:AO42"/>
    <mergeCell ref="AP46:BF46"/>
    <mergeCell ref="AL43:AO43"/>
    <mergeCell ref="AL44:AO44"/>
    <mergeCell ref="AL45:AO45"/>
    <mergeCell ref="AP43:BF43"/>
    <mergeCell ref="AP44:BF44"/>
    <mergeCell ref="AP45:BF45"/>
    <mergeCell ref="AL46:AO46"/>
    <mergeCell ref="AL47:AO47"/>
    <mergeCell ref="AE45:AJ45"/>
    <mergeCell ref="AE46:AJ46"/>
    <mergeCell ref="AP47:BF47"/>
    <mergeCell ref="AL48:AO48"/>
    <mergeCell ref="AP48:BF48"/>
    <mergeCell ref="AA51:AD51"/>
    <mergeCell ref="AE51:AJ51"/>
    <mergeCell ref="AA50:AD50"/>
    <mergeCell ref="AE50:AJ50"/>
    <mergeCell ref="AA48:AD48"/>
    <mergeCell ref="AE48:AJ48"/>
    <mergeCell ref="AA49:AD49"/>
    <mergeCell ref="AL50:AO50"/>
    <mergeCell ref="AE49:AJ49"/>
    <mergeCell ref="V50:X50"/>
    <mergeCell ref="Y50:Z50"/>
    <mergeCell ref="P51:R51"/>
    <mergeCell ref="S51:U51"/>
    <mergeCell ref="V51:X51"/>
    <mergeCell ref="Y51:Z51"/>
    <mergeCell ref="V49:X49"/>
    <mergeCell ref="Y49:Z49"/>
    <mergeCell ref="B51:D51"/>
    <mergeCell ref="E51:O51"/>
    <mergeCell ref="B49:D49"/>
    <mergeCell ref="E49:O49"/>
    <mergeCell ref="P49:R49"/>
    <mergeCell ref="S49:U49"/>
    <mergeCell ref="B50:D50"/>
    <mergeCell ref="E50:O50"/>
    <mergeCell ref="P50:R50"/>
    <mergeCell ref="S50:U50"/>
    <mergeCell ref="B48:D48"/>
    <mergeCell ref="E48:O48"/>
    <mergeCell ref="P48:R48"/>
    <mergeCell ref="S48:U48"/>
    <mergeCell ref="V48:X48"/>
    <mergeCell ref="Y48:Z48"/>
    <mergeCell ref="AE52:AJ53"/>
    <mergeCell ref="B52:Z53"/>
    <mergeCell ref="B47:D47"/>
    <mergeCell ref="E47:O47"/>
    <mergeCell ref="P47:R47"/>
    <mergeCell ref="S47:U47"/>
    <mergeCell ref="V47:X47"/>
    <mergeCell ref="Y47:Z47"/>
    <mergeCell ref="AA47:AD47"/>
    <mergeCell ref="AE47:AJ47"/>
    <mergeCell ref="AL2:BG2"/>
    <mergeCell ref="AL62:AQ65"/>
    <mergeCell ref="AE62:AJ65"/>
    <mergeCell ref="B62:D65"/>
    <mergeCell ref="P62:R65"/>
    <mergeCell ref="S62:U65"/>
    <mergeCell ref="V42:X42"/>
    <mergeCell ref="AA52:AD53"/>
    <mergeCell ref="Y42:Z42"/>
    <mergeCell ref="AA42:AD42"/>
    <mergeCell ref="B87:D88"/>
    <mergeCell ref="V70:X70"/>
    <mergeCell ref="P66:R66"/>
    <mergeCell ref="S66:U66"/>
    <mergeCell ref="P70:R70"/>
    <mergeCell ref="S70:U70"/>
    <mergeCell ref="B71:D71"/>
    <mergeCell ref="E71:O71"/>
    <mergeCell ref="P71:R71"/>
    <mergeCell ref="S71:U71"/>
    <mergeCell ref="AE76:AJ77"/>
    <mergeCell ref="AE69:AJ69"/>
    <mergeCell ref="V71:X71"/>
    <mergeCell ref="Y71:Z71"/>
    <mergeCell ref="AA71:AD71"/>
    <mergeCell ref="AE71:AJ71"/>
    <mergeCell ref="V72:X72"/>
    <mergeCell ref="Y72:Z72"/>
    <mergeCell ref="AA72:AD72"/>
    <mergeCell ref="AE72:AJ72"/>
    <mergeCell ref="AL71:AQ71"/>
    <mergeCell ref="AR71:BB71"/>
    <mergeCell ref="BC71:BF71"/>
    <mergeCell ref="B72:D72"/>
    <mergeCell ref="E72:O72"/>
    <mergeCell ref="P72:R72"/>
    <mergeCell ref="S72:U72"/>
    <mergeCell ref="AL72:AQ72"/>
    <mergeCell ref="AR72:BB72"/>
    <mergeCell ref="BC72:BF72"/>
    <mergeCell ref="B70:D70"/>
    <mergeCell ref="B73:D73"/>
    <mergeCell ref="E73:O73"/>
    <mergeCell ref="P73:R73"/>
    <mergeCell ref="S73:U73"/>
    <mergeCell ref="V73:X73"/>
    <mergeCell ref="Y73:Z73"/>
    <mergeCell ref="AA73:AD73"/>
    <mergeCell ref="AE73:AJ73"/>
    <mergeCell ref="E62:O65"/>
    <mergeCell ref="V62:X65"/>
    <mergeCell ref="P68:R68"/>
    <mergeCell ref="S68:U68"/>
    <mergeCell ref="AE67:AJ67"/>
    <mergeCell ref="E67:O67"/>
    <mergeCell ref="P69:R69"/>
    <mergeCell ref="AL73:AQ73"/>
    <mergeCell ref="AR73:BB73"/>
    <mergeCell ref="BC73:BF73"/>
    <mergeCell ref="B74:D74"/>
    <mergeCell ref="E74:O74"/>
    <mergeCell ref="P74:R74"/>
    <mergeCell ref="S74:U74"/>
    <mergeCell ref="V74:X74"/>
    <mergeCell ref="Y74:Z74"/>
    <mergeCell ref="BC74:BF74"/>
    <mergeCell ref="B68:D68"/>
    <mergeCell ref="AE68:AJ68"/>
    <mergeCell ref="AA74:AD74"/>
    <mergeCell ref="AE74:AJ74"/>
    <mergeCell ref="AL74:AQ74"/>
    <mergeCell ref="AR74:BB74"/>
    <mergeCell ref="AL70:AQ70"/>
    <mergeCell ref="V68:X68"/>
    <mergeCell ref="E69:O69"/>
    <mergeCell ref="V69:X69"/>
    <mergeCell ref="B75:D75"/>
    <mergeCell ref="E75:O75"/>
    <mergeCell ref="P75:R75"/>
    <mergeCell ref="S75:U75"/>
    <mergeCell ref="V75:X75"/>
    <mergeCell ref="Y75:Z75"/>
    <mergeCell ref="AA75:AD75"/>
    <mergeCell ref="AE75:AJ75"/>
    <mergeCell ref="AL75:AQ75"/>
    <mergeCell ref="AR75:BB75"/>
    <mergeCell ref="BC75:BF75"/>
    <mergeCell ref="B94:D94"/>
    <mergeCell ref="E94:N94"/>
    <mergeCell ref="O94:S94"/>
    <mergeCell ref="T94:X94"/>
    <mergeCell ref="Y94:AA94"/>
    <mergeCell ref="AL94:AQ94"/>
    <mergeCell ref="B95:D95"/>
    <mergeCell ref="E95:N95"/>
    <mergeCell ref="O95:S95"/>
    <mergeCell ref="T95:X95"/>
    <mergeCell ref="Y95:AA95"/>
    <mergeCell ref="AB95:AE95"/>
    <mergeCell ref="AF95:AJ95"/>
    <mergeCell ref="E98:N98"/>
    <mergeCell ref="O98:S98"/>
    <mergeCell ref="T98:X98"/>
    <mergeCell ref="Y98:AA98"/>
    <mergeCell ref="B96:D96"/>
    <mergeCell ref="E96:N96"/>
    <mergeCell ref="O96:S96"/>
    <mergeCell ref="T96:X96"/>
    <mergeCell ref="Y96:AA96"/>
    <mergeCell ref="E97:N97"/>
    <mergeCell ref="AL98:AQ98"/>
    <mergeCell ref="A1:AJ1"/>
    <mergeCell ref="B44:D44"/>
    <mergeCell ref="V44:X44"/>
    <mergeCell ref="V45:X45"/>
    <mergeCell ref="V43:X43"/>
    <mergeCell ref="AB97:AE97"/>
    <mergeCell ref="AF97:AJ97"/>
    <mergeCell ref="B97:D97"/>
    <mergeCell ref="Y97:AA97"/>
    <mergeCell ref="V38:X41"/>
    <mergeCell ref="B45:D45"/>
    <mergeCell ref="B43:D43"/>
    <mergeCell ref="B42:D42"/>
    <mergeCell ref="AA38:AD41"/>
    <mergeCell ref="AA45:AD45"/>
    <mergeCell ref="B46:D46"/>
    <mergeCell ref="B38:D41"/>
    <mergeCell ref="E38:O41"/>
    <mergeCell ref="P38:R41"/>
    <mergeCell ref="S38:U41"/>
    <mergeCell ref="Y38:Z41"/>
    <mergeCell ref="E45:O45"/>
    <mergeCell ref="P45:R45"/>
    <mergeCell ref="S45:U45"/>
    <mergeCell ref="Y45:Z45"/>
    <mergeCell ref="AE38:AJ41"/>
    <mergeCell ref="E42:O42"/>
    <mergeCell ref="P42:R42"/>
    <mergeCell ref="S42:U42"/>
    <mergeCell ref="AE42:AJ42"/>
    <mergeCell ref="E43:O43"/>
    <mergeCell ref="P43:R43"/>
    <mergeCell ref="S43:U43"/>
    <mergeCell ref="Y43:Z43"/>
    <mergeCell ref="AA43:AD43"/>
    <mergeCell ref="AE43:AJ43"/>
    <mergeCell ref="E44:O44"/>
    <mergeCell ref="P44:R44"/>
    <mergeCell ref="S44:U44"/>
    <mergeCell ref="Y44:Z44"/>
    <mergeCell ref="AA44:AD44"/>
    <mergeCell ref="AE44:AJ44"/>
    <mergeCell ref="E46:O46"/>
    <mergeCell ref="P46:R46"/>
    <mergeCell ref="S46:U46"/>
    <mergeCell ref="V46:X46"/>
    <mergeCell ref="Y46:Z46"/>
    <mergeCell ref="AA46:AD46"/>
    <mergeCell ref="AL76:AQ77"/>
    <mergeCell ref="B66:D66"/>
    <mergeCell ref="AE66:AJ66"/>
    <mergeCell ref="V67:X67"/>
    <mergeCell ref="E70:O70"/>
    <mergeCell ref="P67:R67"/>
    <mergeCell ref="B69:D69"/>
    <mergeCell ref="B67:D67"/>
    <mergeCell ref="AE70:AJ70"/>
    <mergeCell ref="E66:O66"/>
    <mergeCell ref="S69:U69"/>
    <mergeCell ref="AL66:AQ66"/>
    <mergeCell ref="AL67:AQ67"/>
    <mergeCell ref="AL68:AQ68"/>
    <mergeCell ref="AL69:AQ69"/>
    <mergeCell ref="V66:X66"/>
    <mergeCell ref="E68:O68"/>
    <mergeCell ref="S67:U67"/>
    <mergeCell ref="Y87:AA88"/>
    <mergeCell ref="AB87:AE88"/>
    <mergeCell ref="AF87:AJ88"/>
    <mergeCell ref="B89:D89"/>
    <mergeCell ref="Y89:AA89"/>
    <mergeCell ref="AB89:AE89"/>
    <mergeCell ref="AF89:AJ89"/>
    <mergeCell ref="T87:X88"/>
    <mergeCell ref="O87:S88"/>
    <mergeCell ref="E87:N88"/>
    <mergeCell ref="Y99:AA100"/>
    <mergeCell ref="AF90:AJ90"/>
    <mergeCell ref="B91:D91"/>
    <mergeCell ref="Y91:AA91"/>
    <mergeCell ref="AB91:AE91"/>
    <mergeCell ref="AF91:AJ91"/>
    <mergeCell ref="E91:N91"/>
    <mergeCell ref="T90:X90"/>
    <mergeCell ref="Y90:AA90"/>
    <mergeCell ref="B99:X100"/>
    <mergeCell ref="T93:X93"/>
    <mergeCell ref="AF99:AJ100"/>
    <mergeCell ref="B92:D92"/>
    <mergeCell ref="Y92:AA92"/>
    <mergeCell ref="AB92:AE92"/>
    <mergeCell ref="AB98:AE98"/>
    <mergeCell ref="AF98:AJ98"/>
    <mergeCell ref="B98:D98"/>
    <mergeCell ref="B93:D93"/>
    <mergeCell ref="O92:S92"/>
    <mergeCell ref="T92:X92"/>
    <mergeCell ref="E93:N93"/>
    <mergeCell ref="O93:S93"/>
    <mergeCell ref="B90:D90"/>
    <mergeCell ref="E92:N92"/>
    <mergeCell ref="T91:X91"/>
    <mergeCell ref="O97:S97"/>
    <mergeCell ref="T97:X97"/>
    <mergeCell ref="AF92:AJ92"/>
    <mergeCell ref="AF93:AJ93"/>
    <mergeCell ref="AF96:AJ96"/>
    <mergeCell ref="AB96:AE96"/>
    <mergeCell ref="AB94:AE94"/>
    <mergeCell ref="AF94:AJ94"/>
    <mergeCell ref="E89:N89"/>
    <mergeCell ref="O89:S89"/>
    <mergeCell ref="T89:X89"/>
    <mergeCell ref="E90:N90"/>
    <mergeCell ref="O90:S90"/>
    <mergeCell ref="AB99:AE100"/>
    <mergeCell ref="AB90:AE90"/>
    <mergeCell ref="O91:S91"/>
    <mergeCell ref="Y93:AA93"/>
    <mergeCell ref="AB93:AE93"/>
    <mergeCell ref="AL99:AQ100"/>
    <mergeCell ref="AL92:AQ92"/>
    <mergeCell ref="AL93:AQ93"/>
    <mergeCell ref="AL89:AQ89"/>
    <mergeCell ref="AL90:AQ90"/>
    <mergeCell ref="AL87:AQ88"/>
    <mergeCell ref="AL91:AQ91"/>
    <mergeCell ref="AL97:AQ97"/>
    <mergeCell ref="AL95:AQ95"/>
    <mergeCell ref="AL96:AQ96"/>
    <mergeCell ref="Y62:Z65"/>
    <mergeCell ref="Y66:Z66"/>
    <mergeCell ref="Y67:Z67"/>
    <mergeCell ref="Y68:Z68"/>
    <mergeCell ref="Y69:Z69"/>
    <mergeCell ref="Y70:Z70"/>
    <mergeCell ref="AA62:AD65"/>
    <mergeCell ref="AA66:AD66"/>
    <mergeCell ref="AA67:AD67"/>
    <mergeCell ref="AA68:AD68"/>
    <mergeCell ref="AA69:AD69"/>
    <mergeCell ref="AA70:AD70"/>
    <mergeCell ref="AA76:AD77"/>
    <mergeCell ref="B76:Z77"/>
    <mergeCell ref="BC62:BF65"/>
    <mergeCell ref="AR62:BB65"/>
    <mergeCell ref="BC66:BF66"/>
    <mergeCell ref="AR66:BB66"/>
    <mergeCell ref="AR67:BB67"/>
    <mergeCell ref="BC67:BF67"/>
    <mergeCell ref="AR68:BB68"/>
    <mergeCell ref="BC68:BF68"/>
    <mergeCell ref="BB89:BF89"/>
    <mergeCell ref="AR90:BA90"/>
    <mergeCell ref="AR69:BB69"/>
    <mergeCell ref="BC69:BF69"/>
    <mergeCell ref="AR70:BB70"/>
    <mergeCell ref="BC70:BF70"/>
    <mergeCell ref="AR76:BB77"/>
    <mergeCell ref="BC76:BF77"/>
    <mergeCell ref="BB90:BF90"/>
    <mergeCell ref="B82:BF83"/>
    <mergeCell ref="AR93:BA93"/>
    <mergeCell ref="BB93:BF93"/>
    <mergeCell ref="B78:BF79"/>
    <mergeCell ref="B80:BF81"/>
    <mergeCell ref="AS103:AY103"/>
    <mergeCell ref="AZ103:BF103"/>
    <mergeCell ref="B101:BF102"/>
    <mergeCell ref="BB87:BF88"/>
    <mergeCell ref="AR87:BA88"/>
    <mergeCell ref="AR89:BA89"/>
    <mergeCell ref="BB99:BF100"/>
    <mergeCell ref="AR94:BA94"/>
    <mergeCell ref="BB94:BF94"/>
    <mergeCell ref="AR95:BA95"/>
    <mergeCell ref="AR96:BA96"/>
    <mergeCell ref="BB96:BF96"/>
    <mergeCell ref="BB95:BF95"/>
    <mergeCell ref="B6:BF8"/>
    <mergeCell ref="AR97:BA97"/>
    <mergeCell ref="BB97:BF97"/>
    <mergeCell ref="AR98:BA98"/>
    <mergeCell ref="BB98:BF98"/>
    <mergeCell ref="AR91:BA91"/>
    <mergeCell ref="BB91:BF91"/>
    <mergeCell ref="AR92:BA92"/>
    <mergeCell ref="BB92:BF92"/>
    <mergeCell ref="B27:BF29"/>
    <mergeCell ref="AT23:AW24"/>
    <mergeCell ref="AX23:BA24"/>
    <mergeCell ref="BB23:BF24"/>
    <mergeCell ref="B103:AQ104"/>
    <mergeCell ref="E23:AB24"/>
    <mergeCell ref="B23:D24"/>
    <mergeCell ref="AC23:AF24"/>
    <mergeCell ref="AG23:AJ24"/>
    <mergeCell ref="AL23:AS24"/>
    <mergeCell ref="AR99:BA100"/>
    <mergeCell ref="E171:Z171"/>
    <mergeCell ref="E167:Z167"/>
    <mergeCell ref="E168:Z168"/>
    <mergeCell ref="E169:Z169"/>
    <mergeCell ref="E163:Z163"/>
    <mergeCell ref="E164:Z164"/>
    <mergeCell ref="E165:Z165"/>
    <mergeCell ref="E166:Z166"/>
    <mergeCell ref="E170:Z170"/>
  </mergeCells>
  <dataValidations count="1">
    <dataValidation type="list" allowBlank="1" showInputMessage="1" showErrorMessage="1" sqref="E13:T18">
      <formula1>$E$163:$E$171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4"/>
  <headerFooter alignWithMargins="0">
    <oddHeader>&amp;C&amp;18Regione Liguria - Piano Aziendale di Sviluppo&amp;R&amp;12SOTTOMISURA 4.1</oddHeader>
    <oddFooter>&amp;C&amp;14&amp;A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E188"/>
  <sheetViews>
    <sheetView showGridLines="0" view="pageBreakPreview" zoomScale="55" zoomScaleNormal="55" zoomScaleSheetLayoutView="55" zoomScalePageLayoutView="50" workbookViewId="0" topLeftCell="A1">
      <selection activeCell="X120" sqref="X120:BJ125"/>
    </sheetView>
  </sheetViews>
  <sheetFormatPr defaultColWidth="3.8515625" defaultRowHeight="20.25" customHeight="1"/>
  <cols>
    <col min="1" max="57" width="3.8515625" style="92" customWidth="1"/>
    <col min="58" max="58" width="5.00390625" style="92" customWidth="1"/>
    <col min="59" max="63" width="3.8515625" style="92" customWidth="1"/>
    <col min="64" max="64" width="4.7109375" style="92" customWidth="1"/>
    <col min="65" max="65" width="3.8515625" style="92" customWidth="1"/>
    <col min="66" max="66" width="3.8515625" style="90" customWidth="1"/>
    <col min="67" max="71" width="3.8515625" style="92" customWidth="1"/>
    <col min="72" max="72" width="5.421875" style="92" customWidth="1"/>
    <col min="73" max="121" width="3.8515625" style="92" customWidth="1"/>
    <col min="122" max="122" width="7.421875" style="92" bestFit="1" customWidth="1"/>
    <col min="123" max="185" width="3.8515625" style="92" customWidth="1"/>
    <col min="186" max="186" width="6.8515625" style="92" bestFit="1" customWidth="1"/>
    <col min="187" max="16384" width="3.8515625" style="92" customWidth="1"/>
  </cols>
  <sheetData>
    <row r="1" spans="1:78" s="114" customFormat="1" ht="30">
      <c r="A1" s="718" t="s">
        <v>517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8"/>
      <c r="AN1" s="718"/>
      <c r="AO1" s="718"/>
      <c r="AP1" s="718"/>
      <c r="AQ1" s="718"/>
      <c r="AR1" s="718"/>
      <c r="AS1" s="718"/>
      <c r="AT1" s="718"/>
      <c r="AU1" s="718"/>
      <c r="AV1" s="718"/>
      <c r="AW1" s="718"/>
      <c r="AX1" s="718"/>
      <c r="AY1" s="718"/>
      <c r="AZ1" s="718"/>
      <c r="BA1" s="718"/>
      <c r="BB1" s="718"/>
      <c r="BC1" s="718"/>
      <c r="BD1" s="718"/>
      <c r="BE1" s="718"/>
      <c r="BF1" s="718"/>
      <c r="BG1" s="718"/>
      <c r="BH1" s="718"/>
      <c r="BI1" s="718"/>
      <c r="BJ1" s="718"/>
      <c r="BK1" s="718"/>
      <c r="BL1" s="718"/>
      <c r="BM1" s="718"/>
      <c r="BN1" s="718"/>
      <c r="BO1" s="718"/>
      <c r="BP1" s="718"/>
      <c r="BQ1" s="718"/>
      <c r="BR1" s="718"/>
      <c r="BS1" s="718"/>
      <c r="BT1" s="718"/>
      <c r="BU1" s="718"/>
      <c r="BV1" s="718"/>
      <c r="BW1" s="718"/>
      <c r="BX1" s="718"/>
      <c r="BY1" s="718"/>
      <c r="BZ1" s="113"/>
    </row>
    <row r="2" spans="1:78" s="114" customFormat="1" ht="30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8"/>
      <c r="AL2" s="718"/>
      <c r="AM2" s="718"/>
      <c r="AN2" s="718"/>
      <c r="AO2" s="718"/>
      <c r="AP2" s="718"/>
      <c r="AQ2" s="718"/>
      <c r="AR2" s="718"/>
      <c r="AS2" s="718"/>
      <c r="AT2" s="718"/>
      <c r="AU2" s="718"/>
      <c r="AV2" s="718"/>
      <c r="AW2" s="718"/>
      <c r="AX2" s="718"/>
      <c r="AY2" s="718"/>
      <c r="AZ2" s="718"/>
      <c r="BA2" s="718"/>
      <c r="BB2" s="718"/>
      <c r="BC2" s="718"/>
      <c r="BD2" s="718"/>
      <c r="BE2" s="718"/>
      <c r="BF2" s="718"/>
      <c r="BG2" s="718"/>
      <c r="BH2" s="718"/>
      <c r="BI2" s="718"/>
      <c r="BJ2" s="718"/>
      <c r="BK2" s="718"/>
      <c r="BL2" s="718"/>
      <c r="BM2" s="718"/>
      <c r="BN2" s="718"/>
      <c r="BO2" s="718"/>
      <c r="BP2" s="718"/>
      <c r="BQ2" s="718"/>
      <c r="BR2" s="718"/>
      <c r="BS2" s="718"/>
      <c r="BT2" s="718"/>
      <c r="BU2" s="718"/>
      <c r="BV2" s="718"/>
      <c r="BW2" s="718"/>
      <c r="BX2" s="718"/>
      <c r="BY2" s="718"/>
      <c r="BZ2" s="113"/>
    </row>
    <row r="3" spans="1:2" s="1" customFormat="1" ht="20.25" customHeight="1">
      <c r="A3" s="92"/>
      <c r="B3" s="92"/>
    </row>
    <row r="4" spans="1:87" s="37" customFormat="1" ht="20.25" customHeight="1">
      <c r="A4" s="115" t="s">
        <v>369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68"/>
      <c r="AU4" s="68"/>
      <c r="AV4" s="11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CI4" s="119"/>
    </row>
    <row r="5" spans="1:87" s="37" customFormat="1" ht="20.25" customHeight="1">
      <c r="A5" s="169"/>
      <c r="B5" s="18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119"/>
      <c r="AU5" s="119"/>
      <c r="AV5" s="188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CI5" s="119"/>
    </row>
    <row r="6" spans="1:76" s="3" customFormat="1" ht="20.25" customHeight="1">
      <c r="A6" s="2"/>
      <c r="B6" s="246" t="s">
        <v>616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</row>
    <row r="7" spans="1:76" s="121" customFormat="1" ht="20.25" customHeight="1">
      <c r="A7" s="120"/>
      <c r="B7" s="709"/>
      <c r="C7" s="710"/>
      <c r="D7" s="700" t="s">
        <v>303</v>
      </c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2"/>
      <c r="X7" s="700" t="s">
        <v>302</v>
      </c>
      <c r="Y7" s="701"/>
      <c r="Z7" s="701"/>
      <c r="AA7" s="701"/>
      <c r="AB7" s="701"/>
      <c r="AC7" s="701"/>
      <c r="AD7" s="701"/>
      <c r="AE7" s="701"/>
      <c r="AF7" s="701"/>
      <c r="AG7" s="701"/>
      <c r="AH7" s="701"/>
      <c r="AI7" s="701"/>
      <c r="AJ7" s="701"/>
      <c r="AK7" s="701"/>
      <c r="AL7" s="701"/>
      <c r="AM7" s="701"/>
      <c r="AN7" s="701"/>
      <c r="AO7" s="701"/>
      <c r="AP7" s="701"/>
      <c r="AQ7" s="701"/>
      <c r="AR7" s="701"/>
      <c r="AS7" s="701"/>
      <c r="AT7" s="701"/>
      <c r="AU7" s="701"/>
      <c r="AV7" s="701"/>
      <c r="AW7" s="701"/>
      <c r="AX7" s="701"/>
      <c r="AY7" s="701"/>
      <c r="AZ7" s="701"/>
      <c r="BA7" s="701"/>
      <c r="BB7" s="701"/>
      <c r="BC7" s="701"/>
      <c r="BD7" s="701"/>
      <c r="BE7" s="701"/>
      <c r="BF7" s="701"/>
      <c r="BG7" s="701"/>
      <c r="BH7" s="701"/>
      <c r="BI7" s="701"/>
      <c r="BJ7" s="702"/>
      <c r="BK7" s="691" t="s">
        <v>584</v>
      </c>
      <c r="BL7" s="692"/>
      <c r="BM7" s="692"/>
      <c r="BN7" s="692"/>
      <c r="BO7" s="693"/>
      <c r="BP7" s="475" t="s">
        <v>251</v>
      </c>
      <c r="BQ7" s="476"/>
      <c r="BR7" s="476"/>
      <c r="BS7" s="476"/>
      <c r="BT7" s="476"/>
      <c r="BU7" s="476"/>
      <c r="BV7" s="476"/>
      <c r="BW7" s="476"/>
      <c r="BX7" s="477"/>
    </row>
    <row r="8" spans="1:76" s="121" customFormat="1" ht="20.25" customHeight="1">
      <c r="A8" s="120"/>
      <c r="B8" s="711"/>
      <c r="C8" s="712"/>
      <c r="D8" s="703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4"/>
      <c r="T8" s="704"/>
      <c r="U8" s="704"/>
      <c r="V8" s="704"/>
      <c r="W8" s="705"/>
      <c r="X8" s="703"/>
      <c r="Y8" s="704"/>
      <c r="Z8" s="704"/>
      <c r="AA8" s="704"/>
      <c r="AB8" s="704"/>
      <c r="AC8" s="704"/>
      <c r="AD8" s="704"/>
      <c r="AE8" s="704"/>
      <c r="AF8" s="704"/>
      <c r="AG8" s="704"/>
      <c r="AH8" s="704"/>
      <c r="AI8" s="704"/>
      <c r="AJ8" s="704"/>
      <c r="AK8" s="704"/>
      <c r="AL8" s="704"/>
      <c r="AM8" s="704"/>
      <c r="AN8" s="704"/>
      <c r="AO8" s="704"/>
      <c r="AP8" s="704"/>
      <c r="AQ8" s="704"/>
      <c r="AR8" s="704"/>
      <c r="AS8" s="704"/>
      <c r="AT8" s="704"/>
      <c r="AU8" s="704"/>
      <c r="AV8" s="704"/>
      <c r="AW8" s="704"/>
      <c r="AX8" s="704"/>
      <c r="AY8" s="704"/>
      <c r="AZ8" s="704"/>
      <c r="BA8" s="704"/>
      <c r="BB8" s="704"/>
      <c r="BC8" s="704"/>
      <c r="BD8" s="704"/>
      <c r="BE8" s="704"/>
      <c r="BF8" s="704"/>
      <c r="BG8" s="704"/>
      <c r="BH8" s="704"/>
      <c r="BI8" s="704"/>
      <c r="BJ8" s="705"/>
      <c r="BK8" s="694"/>
      <c r="BL8" s="695"/>
      <c r="BM8" s="695"/>
      <c r="BN8" s="695"/>
      <c r="BO8" s="696"/>
      <c r="BP8" s="715"/>
      <c r="BQ8" s="716"/>
      <c r="BR8" s="716"/>
      <c r="BS8" s="716"/>
      <c r="BT8" s="716"/>
      <c r="BU8" s="716"/>
      <c r="BV8" s="716"/>
      <c r="BW8" s="716"/>
      <c r="BX8" s="717"/>
    </row>
    <row r="9" spans="1:76" s="121" customFormat="1" ht="20.25" customHeight="1">
      <c r="A9" s="120"/>
      <c r="B9" s="711"/>
      <c r="C9" s="712"/>
      <c r="D9" s="703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5"/>
      <c r="X9" s="703"/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4"/>
      <c r="AJ9" s="704"/>
      <c r="AK9" s="704"/>
      <c r="AL9" s="704"/>
      <c r="AM9" s="704"/>
      <c r="AN9" s="704"/>
      <c r="AO9" s="704"/>
      <c r="AP9" s="704"/>
      <c r="AQ9" s="704"/>
      <c r="AR9" s="704"/>
      <c r="AS9" s="704"/>
      <c r="AT9" s="704"/>
      <c r="AU9" s="704"/>
      <c r="AV9" s="704"/>
      <c r="AW9" s="704"/>
      <c r="AX9" s="704"/>
      <c r="AY9" s="704"/>
      <c r="AZ9" s="704"/>
      <c r="BA9" s="704"/>
      <c r="BB9" s="704"/>
      <c r="BC9" s="704"/>
      <c r="BD9" s="704"/>
      <c r="BE9" s="704"/>
      <c r="BF9" s="704"/>
      <c r="BG9" s="704"/>
      <c r="BH9" s="704"/>
      <c r="BI9" s="704"/>
      <c r="BJ9" s="705"/>
      <c r="BK9" s="694"/>
      <c r="BL9" s="695"/>
      <c r="BM9" s="695"/>
      <c r="BN9" s="695"/>
      <c r="BO9" s="696"/>
      <c r="BP9" s="715"/>
      <c r="BQ9" s="716"/>
      <c r="BR9" s="716"/>
      <c r="BS9" s="716"/>
      <c r="BT9" s="716"/>
      <c r="BU9" s="716"/>
      <c r="BV9" s="716"/>
      <c r="BW9" s="716"/>
      <c r="BX9" s="717"/>
    </row>
    <row r="10" spans="1:76" s="121" customFormat="1" ht="20.25" customHeight="1">
      <c r="A10" s="120"/>
      <c r="B10" s="711"/>
      <c r="C10" s="712"/>
      <c r="D10" s="703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704"/>
      <c r="Q10" s="704"/>
      <c r="R10" s="704"/>
      <c r="S10" s="704"/>
      <c r="T10" s="704"/>
      <c r="U10" s="704"/>
      <c r="V10" s="704"/>
      <c r="W10" s="705"/>
      <c r="X10" s="703"/>
      <c r="Y10" s="704"/>
      <c r="Z10" s="704"/>
      <c r="AA10" s="704"/>
      <c r="AB10" s="704"/>
      <c r="AC10" s="704"/>
      <c r="AD10" s="704"/>
      <c r="AE10" s="704"/>
      <c r="AF10" s="704"/>
      <c r="AG10" s="704"/>
      <c r="AH10" s="704"/>
      <c r="AI10" s="704"/>
      <c r="AJ10" s="704"/>
      <c r="AK10" s="704"/>
      <c r="AL10" s="704"/>
      <c r="AM10" s="704"/>
      <c r="AN10" s="704"/>
      <c r="AO10" s="704"/>
      <c r="AP10" s="704"/>
      <c r="AQ10" s="704"/>
      <c r="AR10" s="704"/>
      <c r="AS10" s="704"/>
      <c r="AT10" s="704"/>
      <c r="AU10" s="704"/>
      <c r="AV10" s="704"/>
      <c r="AW10" s="704"/>
      <c r="AX10" s="704"/>
      <c r="AY10" s="704"/>
      <c r="AZ10" s="704"/>
      <c r="BA10" s="704"/>
      <c r="BB10" s="704"/>
      <c r="BC10" s="704"/>
      <c r="BD10" s="704"/>
      <c r="BE10" s="704"/>
      <c r="BF10" s="704"/>
      <c r="BG10" s="704"/>
      <c r="BH10" s="704"/>
      <c r="BI10" s="704"/>
      <c r="BJ10" s="705"/>
      <c r="BK10" s="694"/>
      <c r="BL10" s="695"/>
      <c r="BM10" s="695"/>
      <c r="BN10" s="695"/>
      <c r="BO10" s="696"/>
      <c r="BP10" s="715"/>
      <c r="BQ10" s="716"/>
      <c r="BR10" s="716"/>
      <c r="BS10" s="716"/>
      <c r="BT10" s="716"/>
      <c r="BU10" s="716"/>
      <c r="BV10" s="716"/>
      <c r="BW10" s="716"/>
      <c r="BX10" s="717"/>
    </row>
    <row r="11" spans="1:76" s="121" customFormat="1" ht="20.25" customHeight="1">
      <c r="A11" s="120"/>
      <c r="B11" s="713"/>
      <c r="C11" s="714"/>
      <c r="D11" s="706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8"/>
      <c r="X11" s="706"/>
      <c r="Y11" s="707"/>
      <c r="Z11" s="707"/>
      <c r="AA11" s="707"/>
      <c r="AB11" s="707"/>
      <c r="AC11" s="707"/>
      <c r="AD11" s="707"/>
      <c r="AE11" s="707"/>
      <c r="AF11" s="707"/>
      <c r="AG11" s="707"/>
      <c r="AH11" s="707"/>
      <c r="AI11" s="707"/>
      <c r="AJ11" s="707"/>
      <c r="AK11" s="707"/>
      <c r="AL11" s="707"/>
      <c r="AM11" s="707"/>
      <c r="AN11" s="707"/>
      <c r="AO11" s="707"/>
      <c r="AP11" s="707"/>
      <c r="AQ11" s="707"/>
      <c r="AR11" s="707"/>
      <c r="AS11" s="707"/>
      <c r="AT11" s="707"/>
      <c r="AU11" s="707"/>
      <c r="AV11" s="707"/>
      <c r="AW11" s="707"/>
      <c r="AX11" s="707"/>
      <c r="AY11" s="707"/>
      <c r="AZ11" s="707"/>
      <c r="BA11" s="707"/>
      <c r="BB11" s="707"/>
      <c r="BC11" s="707"/>
      <c r="BD11" s="707"/>
      <c r="BE11" s="707"/>
      <c r="BF11" s="707"/>
      <c r="BG11" s="707"/>
      <c r="BH11" s="707"/>
      <c r="BI11" s="707"/>
      <c r="BJ11" s="708"/>
      <c r="BK11" s="697"/>
      <c r="BL11" s="698"/>
      <c r="BM11" s="698"/>
      <c r="BN11" s="698"/>
      <c r="BO11" s="699"/>
      <c r="BP11" s="478"/>
      <c r="BQ11" s="479"/>
      <c r="BR11" s="479"/>
      <c r="BS11" s="479"/>
      <c r="BT11" s="479"/>
      <c r="BU11" s="479"/>
      <c r="BV11" s="479"/>
      <c r="BW11" s="479"/>
      <c r="BX11" s="480"/>
    </row>
    <row r="12" spans="1:76" s="73" customFormat="1" ht="20.25" customHeight="1">
      <c r="A12" s="48"/>
      <c r="B12" s="636" t="s">
        <v>30</v>
      </c>
      <c r="C12" s="637"/>
      <c r="D12" s="642" t="s">
        <v>544</v>
      </c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3"/>
      <c r="S12" s="643"/>
      <c r="T12" s="643"/>
      <c r="U12" s="643"/>
      <c r="V12" s="643"/>
      <c r="W12" s="644"/>
      <c r="X12" s="651" t="s">
        <v>566</v>
      </c>
      <c r="Y12" s="652"/>
      <c r="Z12" s="652"/>
      <c r="AA12" s="652"/>
      <c r="AB12" s="652"/>
      <c r="AC12" s="652"/>
      <c r="AD12" s="652"/>
      <c r="AE12" s="652"/>
      <c r="AF12" s="652"/>
      <c r="AG12" s="652"/>
      <c r="AH12" s="652"/>
      <c r="AI12" s="652"/>
      <c r="AJ12" s="652"/>
      <c r="AK12" s="652"/>
      <c r="AL12" s="652"/>
      <c r="AM12" s="652"/>
      <c r="AN12" s="652"/>
      <c r="AO12" s="652"/>
      <c r="AP12" s="652"/>
      <c r="AQ12" s="652"/>
      <c r="AR12" s="652"/>
      <c r="AS12" s="652"/>
      <c r="AT12" s="652"/>
      <c r="AU12" s="652"/>
      <c r="AV12" s="652"/>
      <c r="AW12" s="652"/>
      <c r="AX12" s="652"/>
      <c r="AY12" s="652"/>
      <c r="AZ12" s="652"/>
      <c r="BA12" s="652"/>
      <c r="BB12" s="652"/>
      <c r="BC12" s="652"/>
      <c r="BD12" s="652"/>
      <c r="BE12" s="652"/>
      <c r="BF12" s="652"/>
      <c r="BG12" s="652"/>
      <c r="BH12" s="652"/>
      <c r="BI12" s="652"/>
      <c r="BJ12" s="653"/>
      <c r="BK12" s="660" t="s">
        <v>585</v>
      </c>
      <c r="BL12" s="661"/>
      <c r="BM12" s="661"/>
      <c r="BN12" s="661"/>
      <c r="BO12" s="662"/>
      <c r="BP12" s="669"/>
      <c r="BQ12" s="670"/>
      <c r="BR12" s="670"/>
      <c r="BS12" s="670"/>
      <c r="BT12" s="670"/>
      <c r="BU12" s="670"/>
      <c r="BV12" s="670"/>
      <c r="BW12" s="670"/>
      <c r="BX12" s="671"/>
    </row>
    <row r="13" spans="1:76" s="73" customFormat="1" ht="20.25" customHeight="1">
      <c r="A13" s="48"/>
      <c r="B13" s="638"/>
      <c r="C13" s="639"/>
      <c r="D13" s="645"/>
      <c r="E13" s="646"/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6"/>
      <c r="T13" s="646"/>
      <c r="U13" s="646"/>
      <c r="V13" s="646"/>
      <c r="W13" s="647"/>
      <c r="X13" s="654"/>
      <c r="Y13" s="655"/>
      <c r="Z13" s="655"/>
      <c r="AA13" s="655"/>
      <c r="AB13" s="655"/>
      <c r="AC13" s="655"/>
      <c r="AD13" s="655"/>
      <c r="AE13" s="655"/>
      <c r="AF13" s="655"/>
      <c r="AG13" s="655"/>
      <c r="AH13" s="655"/>
      <c r="AI13" s="655"/>
      <c r="AJ13" s="655"/>
      <c r="AK13" s="655"/>
      <c r="AL13" s="655"/>
      <c r="AM13" s="655"/>
      <c r="AN13" s="655"/>
      <c r="AO13" s="655"/>
      <c r="AP13" s="655"/>
      <c r="AQ13" s="655"/>
      <c r="AR13" s="655"/>
      <c r="AS13" s="655"/>
      <c r="AT13" s="655"/>
      <c r="AU13" s="655"/>
      <c r="AV13" s="655"/>
      <c r="AW13" s="655"/>
      <c r="AX13" s="655"/>
      <c r="AY13" s="655"/>
      <c r="AZ13" s="655"/>
      <c r="BA13" s="655"/>
      <c r="BB13" s="655"/>
      <c r="BC13" s="655"/>
      <c r="BD13" s="655"/>
      <c r="BE13" s="655"/>
      <c r="BF13" s="655"/>
      <c r="BG13" s="655"/>
      <c r="BH13" s="655"/>
      <c r="BI13" s="655"/>
      <c r="BJ13" s="656"/>
      <c r="BK13" s="663"/>
      <c r="BL13" s="664"/>
      <c r="BM13" s="664"/>
      <c r="BN13" s="664"/>
      <c r="BO13" s="665"/>
      <c r="BP13" s="672"/>
      <c r="BQ13" s="673"/>
      <c r="BR13" s="673"/>
      <c r="BS13" s="673"/>
      <c r="BT13" s="673"/>
      <c r="BU13" s="673"/>
      <c r="BV13" s="673"/>
      <c r="BW13" s="673"/>
      <c r="BX13" s="674"/>
    </row>
    <row r="14" spans="1:76" s="73" customFormat="1" ht="20.25" customHeight="1">
      <c r="A14" s="48"/>
      <c r="B14" s="638"/>
      <c r="C14" s="639"/>
      <c r="D14" s="645"/>
      <c r="E14" s="646"/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6"/>
      <c r="R14" s="646"/>
      <c r="S14" s="646"/>
      <c r="T14" s="646"/>
      <c r="U14" s="646"/>
      <c r="V14" s="646"/>
      <c r="W14" s="647"/>
      <c r="X14" s="654"/>
      <c r="Y14" s="655"/>
      <c r="Z14" s="655"/>
      <c r="AA14" s="655"/>
      <c r="AB14" s="655"/>
      <c r="AC14" s="655"/>
      <c r="AD14" s="655"/>
      <c r="AE14" s="655"/>
      <c r="AF14" s="655"/>
      <c r="AG14" s="655"/>
      <c r="AH14" s="655"/>
      <c r="AI14" s="655"/>
      <c r="AJ14" s="655"/>
      <c r="AK14" s="655"/>
      <c r="AL14" s="655"/>
      <c r="AM14" s="655"/>
      <c r="AN14" s="655"/>
      <c r="AO14" s="655"/>
      <c r="AP14" s="655"/>
      <c r="AQ14" s="655"/>
      <c r="AR14" s="655"/>
      <c r="AS14" s="655"/>
      <c r="AT14" s="655"/>
      <c r="AU14" s="655"/>
      <c r="AV14" s="655"/>
      <c r="AW14" s="655"/>
      <c r="AX14" s="655"/>
      <c r="AY14" s="655"/>
      <c r="AZ14" s="655"/>
      <c r="BA14" s="655"/>
      <c r="BB14" s="655"/>
      <c r="BC14" s="655"/>
      <c r="BD14" s="655"/>
      <c r="BE14" s="655"/>
      <c r="BF14" s="655"/>
      <c r="BG14" s="655"/>
      <c r="BH14" s="655"/>
      <c r="BI14" s="655"/>
      <c r="BJ14" s="656"/>
      <c r="BK14" s="663"/>
      <c r="BL14" s="664"/>
      <c r="BM14" s="664"/>
      <c r="BN14" s="664"/>
      <c r="BO14" s="665"/>
      <c r="BP14" s="672"/>
      <c r="BQ14" s="673"/>
      <c r="BR14" s="673"/>
      <c r="BS14" s="673"/>
      <c r="BT14" s="673"/>
      <c r="BU14" s="673"/>
      <c r="BV14" s="673"/>
      <c r="BW14" s="673"/>
      <c r="BX14" s="674"/>
    </row>
    <row r="15" spans="1:76" s="73" customFormat="1" ht="20.25" customHeight="1">
      <c r="A15" s="48"/>
      <c r="B15" s="638"/>
      <c r="C15" s="639"/>
      <c r="D15" s="645"/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646"/>
      <c r="S15" s="646"/>
      <c r="T15" s="646"/>
      <c r="U15" s="646"/>
      <c r="V15" s="646"/>
      <c r="W15" s="647"/>
      <c r="X15" s="654"/>
      <c r="Y15" s="655"/>
      <c r="Z15" s="655"/>
      <c r="AA15" s="655"/>
      <c r="AB15" s="655"/>
      <c r="AC15" s="655"/>
      <c r="AD15" s="655"/>
      <c r="AE15" s="655"/>
      <c r="AF15" s="655"/>
      <c r="AG15" s="655"/>
      <c r="AH15" s="655"/>
      <c r="AI15" s="655"/>
      <c r="AJ15" s="655"/>
      <c r="AK15" s="655"/>
      <c r="AL15" s="655"/>
      <c r="AM15" s="655"/>
      <c r="AN15" s="655"/>
      <c r="AO15" s="655"/>
      <c r="AP15" s="655"/>
      <c r="AQ15" s="655"/>
      <c r="AR15" s="655"/>
      <c r="AS15" s="655"/>
      <c r="AT15" s="655"/>
      <c r="AU15" s="655"/>
      <c r="AV15" s="655"/>
      <c r="AW15" s="655"/>
      <c r="AX15" s="655"/>
      <c r="AY15" s="655"/>
      <c r="AZ15" s="655"/>
      <c r="BA15" s="655"/>
      <c r="BB15" s="655"/>
      <c r="BC15" s="655"/>
      <c r="BD15" s="655"/>
      <c r="BE15" s="655"/>
      <c r="BF15" s="655"/>
      <c r="BG15" s="655"/>
      <c r="BH15" s="655"/>
      <c r="BI15" s="655"/>
      <c r="BJ15" s="656"/>
      <c r="BK15" s="663"/>
      <c r="BL15" s="664"/>
      <c r="BM15" s="664"/>
      <c r="BN15" s="664"/>
      <c r="BO15" s="665"/>
      <c r="BP15" s="672"/>
      <c r="BQ15" s="673"/>
      <c r="BR15" s="673"/>
      <c r="BS15" s="673"/>
      <c r="BT15" s="673"/>
      <c r="BU15" s="673"/>
      <c r="BV15" s="673"/>
      <c r="BW15" s="673"/>
      <c r="BX15" s="674"/>
    </row>
    <row r="16" spans="1:76" s="73" customFormat="1" ht="20.25" customHeight="1">
      <c r="A16" s="48"/>
      <c r="B16" s="638"/>
      <c r="C16" s="639"/>
      <c r="D16" s="645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7"/>
      <c r="X16" s="654"/>
      <c r="Y16" s="655"/>
      <c r="Z16" s="655"/>
      <c r="AA16" s="655"/>
      <c r="AB16" s="655"/>
      <c r="AC16" s="655"/>
      <c r="AD16" s="655"/>
      <c r="AE16" s="655"/>
      <c r="AF16" s="655"/>
      <c r="AG16" s="655"/>
      <c r="AH16" s="655"/>
      <c r="AI16" s="655"/>
      <c r="AJ16" s="655"/>
      <c r="AK16" s="655"/>
      <c r="AL16" s="655"/>
      <c r="AM16" s="655"/>
      <c r="AN16" s="655"/>
      <c r="AO16" s="655"/>
      <c r="AP16" s="655"/>
      <c r="AQ16" s="655"/>
      <c r="AR16" s="655"/>
      <c r="AS16" s="655"/>
      <c r="AT16" s="655"/>
      <c r="AU16" s="655"/>
      <c r="AV16" s="655"/>
      <c r="AW16" s="655"/>
      <c r="AX16" s="655"/>
      <c r="AY16" s="655"/>
      <c r="AZ16" s="655"/>
      <c r="BA16" s="655"/>
      <c r="BB16" s="655"/>
      <c r="BC16" s="655"/>
      <c r="BD16" s="655"/>
      <c r="BE16" s="655"/>
      <c r="BF16" s="655"/>
      <c r="BG16" s="655"/>
      <c r="BH16" s="655"/>
      <c r="BI16" s="655"/>
      <c r="BJ16" s="656"/>
      <c r="BK16" s="663"/>
      <c r="BL16" s="664"/>
      <c r="BM16" s="664"/>
      <c r="BN16" s="664"/>
      <c r="BO16" s="665"/>
      <c r="BP16" s="672"/>
      <c r="BQ16" s="673"/>
      <c r="BR16" s="673"/>
      <c r="BS16" s="673"/>
      <c r="BT16" s="673"/>
      <c r="BU16" s="673"/>
      <c r="BV16" s="673"/>
      <c r="BW16" s="673"/>
      <c r="BX16" s="674"/>
    </row>
    <row r="17" spans="1:76" s="73" customFormat="1" ht="20.25" customHeight="1">
      <c r="A17" s="48"/>
      <c r="B17" s="640"/>
      <c r="C17" s="641"/>
      <c r="D17" s="648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50"/>
      <c r="X17" s="657"/>
      <c r="Y17" s="658"/>
      <c r="Z17" s="658"/>
      <c r="AA17" s="658"/>
      <c r="AB17" s="658"/>
      <c r="AC17" s="658"/>
      <c r="AD17" s="658"/>
      <c r="AE17" s="658"/>
      <c r="AF17" s="658"/>
      <c r="AG17" s="658"/>
      <c r="AH17" s="658"/>
      <c r="AI17" s="658"/>
      <c r="AJ17" s="658"/>
      <c r="AK17" s="658"/>
      <c r="AL17" s="658"/>
      <c r="AM17" s="658"/>
      <c r="AN17" s="658"/>
      <c r="AO17" s="658"/>
      <c r="AP17" s="658"/>
      <c r="AQ17" s="658"/>
      <c r="AR17" s="658"/>
      <c r="AS17" s="658"/>
      <c r="AT17" s="658"/>
      <c r="AU17" s="658"/>
      <c r="AV17" s="658"/>
      <c r="AW17" s="658"/>
      <c r="AX17" s="658"/>
      <c r="AY17" s="658"/>
      <c r="AZ17" s="658"/>
      <c r="BA17" s="658"/>
      <c r="BB17" s="658"/>
      <c r="BC17" s="658"/>
      <c r="BD17" s="658"/>
      <c r="BE17" s="658"/>
      <c r="BF17" s="658"/>
      <c r="BG17" s="658"/>
      <c r="BH17" s="658"/>
      <c r="BI17" s="658"/>
      <c r="BJ17" s="659"/>
      <c r="BK17" s="666"/>
      <c r="BL17" s="667"/>
      <c r="BM17" s="667"/>
      <c r="BN17" s="667"/>
      <c r="BO17" s="668"/>
      <c r="BP17" s="675"/>
      <c r="BQ17" s="676"/>
      <c r="BR17" s="676"/>
      <c r="BS17" s="676"/>
      <c r="BT17" s="676"/>
      <c r="BU17" s="676"/>
      <c r="BV17" s="676"/>
      <c r="BW17" s="676"/>
      <c r="BX17" s="677"/>
    </row>
    <row r="18" spans="1:76" s="73" customFormat="1" ht="20.25" customHeight="1">
      <c r="A18" s="48"/>
      <c r="B18" s="636" t="s">
        <v>31</v>
      </c>
      <c r="C18" s="637"/>
      <c r="D18" s="642" t="s">
        <v>544</v>
      </c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643"/>
      <c r="S18" s="643"/>
      <c r="T18" s="643"/>
      <c r="U18" s="643"/>
      <c r="V18" s="643"/>
      <c r="W18" s="644"/>
      <c r="X18" s="651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K18" s="652"/>
      <c r="AL18" s="652"/>
      <c r="AM18" s="652"/>
      <c r="AN18" s="652"/>
      <c r="AO18" s="652"/>
      <c r="AP18" s="652"/>
      <c r="AQ18" s="652"/>
      <c r="AR18" s="652"/>
      <c r="AS18" s="652"/>
      <c r="AT18" s="652"/>
      <c r="AU18" s="652"/>
      <c r="AV18" s="652"/>
      <c r="AW18" s="652"/>
      <c r="AX18" s="652"/>
      <c r="AY18" s="652"/>
      <c r="AZ18" s="652"/>
      <c r="BA18" s="652"/>
      <c r="BB18" s="652"/>
      <c r="BC18" s="652"/>
      <c r="BD18" s="652"/>
      <c r="BE18" s="652"/>
      <c r="BF18" s="652"/>
      <c r="BG18" s="652"/>
      <c r="BH18" s="652"/>
      <c r="BI18" s="652"/>
      <c r="BJ18" s="653"/>
      <c r="BK18" s="660"/>
      <c r="BL18" s="661"/>
      <c r="BM18" s="661"/>
      <c r="BN18" s="661"/>
      <c r="BO18" s="662"/>
      <c r="BP18" s="669"/>
      <c r="BQ18" s="670"/>
      <c r="BR18" s="670"/>
      <c r="BS18" s="670"/>
      <c r="BT18" s="670"/>
      <c r="BU18" s="670"/>
      <c r="BV18" s="670"/>
      <c r="BW18" s="670"/>
      <c r="BX18" s="671"/>
    </row>
    <row r="19" spans="1:76" s="73" customFormat="1" ht="20.25" customHeight="1">
      <c r="A19" s="48"/>
      <c r="B19" s="638"/>
      <c r="C19" s="639"/>
      <c r="D19" s="645"/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646"/>
      <c r="W19" s="647"/>
      <c r="X19" s="654"/>
      <c r="Y19" s="655"/>
      <c r="Z19" s="655"/>
      <c r="AA19" s="655"/>
      <c r="AB19" s="655"/>
      <c r="AC19" s="655"/>
      <c r="AD19" s="655"/>
      <c r="AE19" s="655"/>
      <c r="AF19" s="655"/>
      <c r="AG19" s="655"/>
      <c r="AH19" s="655"/>
      <c r="AI19" s="655"/>
      <c r="AJ19" s="655"/>
      <c r="AK19" s="655"/>
      <c r="AL19" s="655"/>
      <c r="AM19" s="655"/>
      <c r="AN19" s="655"/>
      <c r="AO19" s="655"/>
      <c r="AP19" s="655"/>
      <c r="AQ19" s="655"/>
      <c r="AR19" s="655"/>
      <c r="AS19" s="655"/>
      <c r="AT19" s="655"/>
      <c r="AU19" s="655"/>
      <c r="AV19" s="655"/>
      <c r="AW19" s="655"/>
      <c r="AX19" s="655"/>
      <c r="AY19" s="655"/>
      <c r="AZ19" s="655"/>
      <c r="BA19" s="655"/>
      <c r="BB19" s="655"/>
      <c r="BC19" s="655"/>
      <c r="BD19" s="655"/>
      <c r="BE19" s="655"/>
      <c r="BF19" s="655"/>
      <c r="BG19" s="655"/>
      <c r="BH19" s="655"/>
      <c r="BI19" s="655"/>
      <c r="BJ19" s="656"/>
      <c r="BK19" s="663"/>
      <c r="BL19" s="664"/>
      <c r="BM19" s="664"/>
      <c r="BN19" s="664"/>
      <c r="BO19" s="665"/>
      <c r="BP19" s="672"/>
      <c r="BQ19" s="673"/>
      <c r="BR19" s="673"/>
      <c r="BS19" s="673"/>
      <c r="BT19" s="673"/>
      <c r="BU19" s="673"/>
      <c r="BV19" s="673"/>
      <c r="BW19" s="673"/>
      <c r="BX19" s="674"/>
    </row>
    <row r="20" spans="1:76" s="73" customFormat="1" ht="20.25" customHeight="1">
      <c r="A20" s="48"/>
      <c r="B20" s="638"/>
      <c r="C20" s="639"/>
      <c r="D20" s="645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6"/>
      <c r="U20" s="646"/>
      <c r="V20" s="646"/>
      <c r="W20" s="647"/>
      <c r="X20" s="654"/>
      <c r="Y20" s="655"/>
      <c r="Z20" s="655"/>
      <c r="AA20" s="655"/>
      <c r="AB20" s="655"/>
      <c r="AC20" s="655"/>
      <c r="AD20" s="655"/>
      <c r="AE20" s="655"/>
      <c r="AF20" s="655"/>
      <c r="AG20" s="655"/>
      <c r="AH20" s="655"/>
      <c r="AI20" s="655"/>
      <c r="AJ20" s="655"/>
      <c r="AK20" s="655"/>
      <c r="AL20" s="655"/>
      <c r="AM20" s="655"/>
      <c r="AN20" s="655"/>
      <c r="AO20" s="655"/>
      <c r="AP20" s="655"/>
      <c r="AQ20" s="655"/>
      <c r="AR20" s="655"/>
      <c r="AS20" s="655"/>
      <c r="AT20" s="655"/>
      <c r="AU20" s="655"/>
      <c r="AV20" s="655"/>
      <c r="AW20" s="655"/>
      <c r="AX20" s="655"/>
      <c r="AY20" s="655"/>
      <c r="AZ20" s="655"/>
      <c r="BA20" s="655"/>
      <c r="BB20" s="655"/>
      <c r="BC20" s="655"/>
      <c r="BD20" s="655"/>
      <c r="BE20" s="655"/>
      <c r="BF20" s="655"/>
      <c r="BG20" s="655"/>
      <c r="BH20" s="655"/>
      <c r="BI20" s="655"/>
      <c r="BJ20" s="656"/>
      <c r="BK20" s="663"/>
      <c r="BL20" s="664"/>
      <c r="BM20" s="664"/>
      <c r="BN20" s="664"/>
      <c r="BO20" s="665"/>
      <c r="BP20" s="672"/>
      <c r="BQ20" s="673"/>
      <c r="BR20" s="673"/>
      <c r="BS20" s="673"/>
      <c r="BT20" s="673"/>
      <c r="BU20" s="673"/>
      <c r="BV20" s="673"/>
      <c r="BW20" s="673"/>
      <c r="BX20" s="674"/>
    </row>
    <row r="21" spans="1:76" s="73" customFormat="1" ht="20.25" customHeight="1">
      <c r="A21" s="48"/>
      <c r="B21" s="638"/>
      <c r="C21" s="639"/>
      <c r="D21" s="645"/>
      <c r="E21" s="646"/>
      <c r="F21" s="646"/>
      <c r="G21" s="646"/>
      <c r="H21" s="646"/>
      <c r="I21" s="646"/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7"/>
      <c r="X21" s="654"/>
      <c r="Y21" s="655"/>
      <c r="Z21" s="655"/>
      <c r="AA21" s="655"/>
      <c r="AB21" s="655"/>
      <c r="AC21" s="655"/>
      <c r="AD21" s="655"/>
      <c r="AE21" s="655"/>
      <c r="AF21" s="655"/>
      <c r="AG21" s="655"/>
      <c r="AH21" s="655"/>
      <c r="AI21" s="655"/>
      <c r="AJ21" s="655"/>
      <c r="AK21" s="655"/>
      <c r="AL21" s="655"/>
      <c r="AM21" s="655"/>
      <c r="AN21" s="655"/>
      <c r="AO21" s="655"/>
      <c r="AP21" s="655"/>
      <c r="AQ21" s="655"/>
      <c r="AR21" s="655"/>
      <c r="AS21" s="655"/>
      <c r="AT21" s="655"/>
      <c r="AU21" s="655"/>
      <c r="AV21" s="655"/>
      <c r="AW21" s="655"/>
      <c r="AX21" s="655"/>
      <c r="AY21" s="655"/>
      <c r="AZ21" s="655"/>
      <c r="BA21" s="655"/>
      <c r="BB21" s="655"/>
      <c r="BC21" s="655"/>
      <c r="BD21" s="655"/>
      <c r="BE21" s="655"/>
      <c r="BF21" s="655"/>
      <c r="BG21" s="655"/>
      <c r="BH21" s="655"/>
      <c r="BI21" s="655"/>
      <c r="BJ21" s="656"/>
      <c r="BK21" s="663"/>
      <c r="BL21" s="664"/>
      <c r="BM21" s="664"/>
      <c r="BN21" s="664"/>
      <c r="BO21" s="665"/>
      <c r="BP21" s="672"/>
      <c r="BQ21" s="673"/>
      <c r="BR21" s="673"/>
      <c r="BS21" s="673"/>
      <c r="BT21" s="673"/>
      <c r="BU21" s="673"/>
      <c r="BV21" s="673"/>
      <c r="BW21" s="673"/>
      <c r="BX21" s="674"/>
    </row>
    <row r="22" spans="1:76" s="73" customFormat="1" ht="20.25" customHeight="1">
      <c r="A22" s="48"/>
      <c r="B22" s="638"/>
      <c r="C22" s="639"/>
      <c r="D22" s="645"/>
      <c r="E22" s="646"/>
      <c r="F22" s="646"/>
      <c r="G22" s="646"/>
      <c r="H22" s="646"/>
      <c r="I22" s="646"/>
      <c r="J22" s="646"/>
      <c r="K22" s="646"/>
      <c r="L22" s="646"/>
      <c r="M22" s="646"/>
      <c r="N22" s="646"/>
      <c r="O22" s="646"/>
      <c r="P22" s="646"/>
      <c r="Q22" s="646"/>
      <c r="R22" s="646"/>
      <c r="S22" s="646"/>
      <c r="T22" s="646"/>
      <c r="U22" s="646"/>
      <c r="V22" s="646"/>
      <c r="W22" s="647"/>
      <c r="X22" s="654"/>
      <c r="Y22" s="655"/>
      <c r="Z22" s="655"/>
      <c r="AA22" s="655"/>
      <c r="AB22" s="655"/>
      <c r="AC22" s="655"/>
      <c r="AD22" s="655"/>
      <c r="AE22" s="655"/>
      <c r="AF22" s="655"/>
      <c r="AG22" s="655"/>
      <c r="AH22" s="655"/>
      <c r="AI22" s="655"/>
      <c r="AJ22" s="655"/>
      <c r="AK22" s="655"/>
      <c r="AL22" s="655"/>
      <c r="AM22" s="655"/>
      <c r="AN22" s="655"/>
      <c r="AO22" s="655"/>
      <c r="AP22" s="655"/>
      <c r="AQ22" s="655"/>
      <c r="AR22" s="655"/>
      <c r="AS22" s="655"/>
      <c r="AT22" s="655"/>
      <c r="AU22" s="655"/>
      <c r="AV22" s="655"/>
      <c r="AW22" s="655"/>
      <c r="AX22" s="655"/>
      <c r="AY22" s="655"/>
      <c r="AZ22" s="655"/>
      <c r="BA22" s="655"/>
      <c r="BB22" s="655"/>
      <c r="BC22" s="655"/>
      <c r="BD22" s="655"/>
      <c r="BE22" s="655"/>
      <c r="BF22" s="655"/>
      <c r="BG22" s="655"/>
      <c r="BH22" s="655"/>
      <c r="BI22" s="655"/>
      <c r="BJ22" s="656"/>
      <c r="BK22" s="663"/>
      <c r="BL22" s="664"/>
      <c r="BM22" s="664"/>
      <c r="BN22" s="664"/>
      <c r="BO22" s="665"/>
      <c r="BP22" s="672"/>
      <c r="BQ22" s="673"/>
      <c r="BR22" s="673"/>
      <c r="BS22" s="673"/>
      <c r="BT22" s="673"/>
      <c r="BU22" s="673"/>
      <c r="BV22" s="673"/>
      <c r="BW22" s="673"/>
      <c r="BX22" s="674"/>
    </row>
    <row r="23" spans="1:76" s="73" customFormat="1" ht="20.25" customHeight="1">
      <c r="A23" s="48"/>
      <c r="B23" s="640"/>
      <c r="C23" s="641"/>
      <c r="D23" s="648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49"/>
      <c r="U23" s="649"/>
      <c r="V23" s="649"/>
      <c r="W23" s="650"/>
      <c r="X23" s="657"/>
      <c r="Y23" s="658"/>
      <c r="Z23" s="658"/>
      <c r="AA23" s="658"/>
      <c r="AB23" s="658"/>
      <c r="AC23" s="658"/>
      <c r="AD23" s="658"/>
      <c r="AE23" s="658"/>
      <c r="AF23" s="658"/>
      <c r="AG23" s="658"/>
      <c r="AH23" s="658"/>
      <c r="AI23" s="658"/>
      <c r="AJ23" s="658"/>
      <c r="AK23" s="658"/>
      <c r="AL23" s="658"/>
      <c r="AM23" s="658"/>
      <c r="AN23" s="658"/>
      <c r="AO23" s="658"/>
      <c r="AP23" s="658"/>
      <c r="AQ23" s="658"/>
      <c r="AR23" s="658"/>
      <c r="AS23" s="658"/>
      <c r="AT23" s="658"/>
      <c r="AU23" s="658"/>
      <c r="AV23" s="658"/>
      <c r="AW23" s="658"/>
      <c r="AX23" s="658"/>
      <c r="AY23" s="658"/>
      <c r="AZ23" s="658"/>
      <c r="BA23" s="658"/>
      <c r="BB23" s="658"/>
      <c r="BC23" s="658"/>
      <c r="BD23" s="658"/>
      <c r="BE23" s="658"/>
      <c r="BF23" s="658"/>
      <c r="BG23" s="658"/>
      <c r="BH23" s="658"/>
      <c r="BI23" s="658"/>
      <c r="BJ23" s="659"/>
      <c r="BK23" s="666"/>
      <c r="BL23" s="667"/>
      <c r="BM23" s="667"/>
      <c r="BN23" s="667"/>
      <c r="BO23" s="668"/>
      <c r="BP23" s="675"/>
      <c r="BQ23" s="676"/>
      <c r="BR23" s="676"/>
      <c r="BS23" s="676"/>
      <c r="BT23" s="676"/>
      <c r="BU23" s="676"/>
      <c r="BV23" s="676"/>
      <c r="BW23" s="676"/>
      <c r="BX23" s="677"/>
    </row>
    <row r="24" spans="1:76" s="73" customFormat="1" ht="20.25" customHeight="1">
      <c r="A24" s="48"/>
      <c r="B24" s="636" t="s">
        <v>32</v>
      </c>
      <c r="C24" s="637"/>
      <c r="D24" s="642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3"/>
      <c r="P24" s="643"/>
      <c r="Q24" s="643"/>
      <c r="R24" s="643"/>
      <c r="S24" s="643"/>
      <c r="T24" s="643"/>
      <c r="U24" s="643"/>
      <c r="V24" s="643"/>
      <c r="W24" s="644"/>
      <c r="X24" s="651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2"/>
      <c r="AJ24" s="652"/>
      <c r="AK24" s="652"/>
      <c r="AL24" s="652"/>
      <c r="AM24" s="652"/>
      <c r="AN24" s="652"/>
      <c r="AO24" s="652"/>
      <c r="AP24" s="652"/>
      <c r="AQ24" s="652"/>
      <c r="AR24" s="652"/>
      <c r="AS24" s="652"/>
      <c r="AT24" s="652"/>
      <c r="AU24" s="652"/>
      <c r="AV24" s="652"/>
      <c r="AW24" s="652"/>
      <c r="AX24" s="652"/>
      <c r="AY24" s="652"/>
      <c r="AZ24" s="652"/>
      <c r="BA24" s="652"/>
      <c r="BB24" s="652"/>
      <c r="BC24" s="652"/>
      <c r="BD24" s="652"/>
      <c r="BE24" s="652"/>
      <c r="BF24" s="652"/>
      <c r="BG24" s="652"/>
      <c r="BH24" s="652"/>
      <c r="BI24" s="652"/>
      <c r="BJ24" s="653"/>
      <c r="BK24" s="660"/>
      <c r="BL24" s="661"/>
      <c r="BM24" s="661"/>
      <c r="BN24" s="661"/>
      <c r="BO24" s="662"/>
      <c r="BP24" s="669"/>
      <c r="BQ24" s="670"/>
      <c r="BR24" s="670"/>
      <c r="BS24" s="670"/>
      <c r="BT24" s="670"/>
      <c r="BU24" s="670"/>
      <c r="BV24" s="670"/>
      <c r="BW24" s="670"/>
      <c r="BX24" s="671"/>
    </row>
    <row r="25" spans="1:76" s="73" customFormat="1" ht="20.25" customHeight="1">
      <c r="A25" s="48"/>
      <c r="B25" s="638"/>
      <c r="C25" s="639"/>
      <c r="D25" s="645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646"/>
      <c r="W25" s="647"/>
      <c r="X25" s="654"/>
      <c r="Y25" s="655"/>
      <c r="Z25" s="655"/>
      <c r="AA25" s="655"/>
      <c r="AB25" s="655"/>
      <c r="AC25" s="655"/>
      <c r="AD25" s="655"/>
      <c r="AE25" s="655"/>
      <c r="AF25" s="655"/>
      <c r="AG25" s="655"/>
      <c r="AH25" s="655"/>
      <c r="AI25" s="655"/>
      <c r="AJ25" s="655"/>
      <c r="AK25" s="655"/>
      <c r="AL25" s="655"/>
      <c r="AM25" s="655"/>
      <c r="AN25" s="655"/>
      <c r="AO25" s="655"/>
      <c r="AP25" s="655"/>
      <c r="AQ25" s="655"/>
      <c r="AR25" s="655"/>
      <c r="AS25" s="655"/>
      <c r="AT25" s="655"/>
      <c r="AU25" s="655"/>
      <c r="AV25" s="655"/>
      <c r="AW25" s="655"/>
      <c r="AX25" s="655"/>
      <c r="AY25" s="655"/>
      <c r="AZ25" s="655"/>
      <c r="BA25" s="655"/>
      <c r="BB25" s="655"/>
      <c r="BC25" s="655"/>
      <c r="BD25" s="655"/>
      <c r="BE25" s="655"/>
      <c r="BF25" s="655"/>
      <c r="BG25" s="655"/>
      <c r="BH25" s="655"/>
      <c r="BI25" s="655"/>
      <c r="BJ25" s="656"/>
      <c r="BK25" s="663"/>
      <c r="BL25" s="664"/>
      <c r="BM25" s="664"/>
      <c r="BN25" s="664"/>
      <c r="BO25" s="665"/>
      <c r="BP25" s="672"/>
      <c r="BQ25" s="673"/>
      <c r="BR25" s="673"/>
      <c r="BS25" s="673"/>
      <c r="BT25" s="673"/>
      <c r="BU25" s="673"/>
      <c r="BV25" s="673"/>
      <c r="BW25" s="673"/>
      <c r="BX25" s="674"/>
    </row>
    <row r="26" spans="1:76" s="73" customFormat="1" ht="20.25" customHeight="1">
      <c r="A26" s="48"/>
      <c r="B26" s="638"/>
      <c r="C26" s="639"/>
      <c r="D26" s="645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7"/>
      <c r="X26" s="654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655"/>
      <c r="AM26" s="655"/>
      <c r="AN26" s="655"/>
      <c r="AO26" s="655"/>
      <c r="AP26" s="655"/>
      <c r="AQ26" s="655"/>
      <c r="AR26" s="655"/>
      <c r="AS26" s="655"/>
      <c r="AT26" s="655"/>
      <c r="AU26" s="655"/>
      <c r="AV26" s="655"/>
      <c r="AW26" s="655"/>
      <c r="AX26" s="655"/>
      <c r="AY26" s="655"/>
      <c r="AZ26" s="655"/>
      <c r="BA26" s="655"/>
      <c r="BB26" s="655"/>
      <c r="BC26" s="655"/>
      <c r="BD26" s="655"/>
      <c r="BE26" s="655"/>
      <c r="BF26" s="655"/>
      <c r="BG26" s="655"/>
      <c r="BH26" s="655"/>
      <c r="BI26" s="655"/>
      <c r="BJ26" s="656"/>
      <c r="BK26" s="663"/>
      <c r="BL26" s="664"/>
      <c r="BM26" s="664"/>
      <c r="BN26" s="664"/>
      <c r="BO26" s="665"/>
      <c r="BP26" s="672"/>
      <c r="BQ26" s="673"/>
      <c r="BR26" s="673"/>
      <c r="BS26" s="673"/>
      <c r="BT26" s="673"/>
      <c r="BU26" s="673"/>
      <c r="BV26" s="673"/>
      <c r="BW26" s="673"/>
      <c r="BX26" s="674"/>
    </row>
    <row r="27" spans="1:76" s="73" customFormat="1" ht="20.25" customHeight="1">
      <c r="A27" s="48"/>
      <c r="B27" s="638"/>
      <c r="C27" s="639"/>
      <c r="D27" s="645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7"/>
      <c r="X27" s="654"/>
      <c r="Y27" s="655"/>
      <c r="Z27" s="655"/>
      <c r="AA27" s="655"/>
      <c r="AB27" s="655"/>
      <c r="AC27" s="655"/>
      <c r="AD27" s="655"/>
      <c r="AE27" s="655"/>
      <c r="AF27" s="655"/>
      <c r="AG27" s="655"/>
      <c r="AH27" s="655"/>
      <c r="AI27" s="655"/>
      <c r="AJ27" s="655"/>
      <c r="AK27" s="655"/>
      <c r="AL27" s="655"/>
      <c r="AM27" s="655"/>
      <c r="AN27" s="655"/>
      <c r="AO27" s="655"/>
      <c r="AP27" s="655"/>
      <c r="AQ27" s="655"/>
      <c r="AR27" s="655"/>
      <c r="AS27" s="655"/>
      <c r="AT27" s="655"/>
      <c r="AU27" s="655"/>
      <c r="AV27" s="655"/>
      <c r="AW27" s="655"/>
      <c r="AX27" s="655"/>
      <c r="AY27" s="655"/>
      <c r="AZ27" s="655"/>
      <c r="BA27" s="655"/>
      <c r="BB27" s="655"/>
      <c r="BC27" s="655"/>
      <c r="BD27" s="655"/>
      <c r="BE27" s="655"/>
      <c r="BF27" s="655"/>
      <c r="BG27" s="655"/>
      <c r="BH27" s="655"/>
      <c r="BI27" s="655"/>
      <c r="BJ27" s="656"/>
      <c r="BK27" s="663"/>
      <c r="BL27" s="664"/>
      <c r="BM27" s="664"/>
      <c r="BN27" s="664"/>
      <c r="BO27" s="665"/>
      <c r="BP27" s="672"/>
      <c r="BQ27" s="673"/>
      <c r="BR27" s="673"/>
      <c r="BS27" s="673"/>
      <c r="BT27" s="673"/>
      <c r="BU27" s="673"/>
      <c r="BV27" s="673"/>
      <c r="BW27" s="673"/>
      <c r="BX27" s="674"/>
    </row>
    <row r="28" spans="1:76" s="73" customFormat="1" ht="20.25" customHeight="1">
      <c r="A28" s="48"/>
      <c r="B28" s="638"/>
      <c r="C28" s="639"/>
      <c r="D28" s="645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7"/>
      <c r="X28" s="654"/>
      <c r="Y28" s="655"/>
      <c r="Z28" s="655"/>
      <c r="AA28" s="655"/>
      <c r="AB28" s="655"/>
      <c r="AC28" s="655"/>
      <c r="AD28" s="655"/>
      <c r="AE28" s="655"/>
      <c r="AF28" s="655"/>
      <c r="AG28" s="655"/>
      <c r="AH28" s="655"/>
      <c r="AI28" s="655"/>
      <c r="AJ28" s="655"/>
      <c r="AK28" s="655"/>
      <c r="AL28" s="655"/>
      <c r="AM28" s="655"/>
      <c r="AN28" s="655"/>
      <c r="AO28" s="655"/>
      <c r="AP28" s="655"/>
      <c r="AQ28" s="655"/>
      <c r="AR28" s="655"/>
      <c r="AS28" s="655"/>
      <c r="AT28" s="655"/>
      <c r="AU28" s="655"/>
      <c r="AV28" s="655"/>
      <c r="AW28" s="655"/>
      <c r="AX28" s="655"/>
      <c r="AY28" s="655"/>
      <c r="AZ28" s="655"/>
      <c r="BA28" s="655"/>
      <c r="BB28" s="655"/>
      <c r="BC28" s="655"/>
      <c r="BD28" s="655"/>
      <c r="BE28" s="655"/>
      <c r="BF28" s="655"/>
      <c r="BG28" s="655"/>
      <c r="BH28" s="655"/>
      <c r="BI28" s="655"/>
      <c r="BJ28" s="656"/>
      <c r="BK28" s="663"/>
      <c r="BL28" s="664"/>
      <c r="BM28" s="664"/>
      <c r="BN28" s="664"/>
      <c r="BO28" s="665"/>
      <c r="BP28" s="672"/>
      <c r="BQ28" s="673"/>
      <c r="BR28" s="673"/>
      <c r="BS28" s="673"/>
      <c r="BT28" s="673"/>
      <c r="BU28" s="673"/>
      <c r="BV28" s="673"/>
      <c r="BW28" s="673"/>
      <c r="BX28" s="674"/>
    </row>
    <row r="29" spans="1:76" s="73" customFormat="1" ht="20.25" customHeight="1">
      <c r="A29" s="48"/>
      <c r="B29" s="640"/>
      <c r="C29" s="641"/>
      <c r="D29" s="648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50"/>
      <c r="X29" s="657"/>
      <c r="Y29" s="658"/>
      <c r="Z29" s="658"/>
      <c r="AA29" s="658"/>
      <c r="AB29" s="658"/>
      <c r="AC29" s="658"/>
      <c r="AD29" s="658"/>
      <c r="AE29" s="658"/>
      <c r="AF29" s="658"/>
      <c r="AG29" s="658"/>
      <c r="AH29" s="658"/>
      <c r="AI29" s="658"/>
      <c r="AJ29" s="658"/>
      <c r="AK29" s="658"/>
      <c r="AL29" s="658"/>
      <c r="AM29" s="658"/>
      <c r="AN29" s="658"/>
      <c r="AO29" s="658"/>
      <c r="AP29" s="658"/>
      <c r="AQ29" s="658"/>
      <c r="AR29" s="658"/>
      <c r="AS29" s="658"/>
      <c r="AT29" s="658"/>
      <c r="AU29" s="658"/>
      <c r="AV29" s="658"/>
      <c r="AW29" s="658"/>
      <c r="AX29" s="658"/>
      <c r="AY29" s="658"/>
      <c r="AZ29" s="658"/>
      <c r="BA29" s="658"/>
      <c r="BB29" s="658"/>
      <c r="BC29" s="658"/>
      <c r="BD29" s="658"/>
      <c r="BE29" s="658"/>
      <c r="BF29" s="658"/>
      <c r="BG29" s="658"/>
      <c r="BH29" s="658"/>
      <c r="BI29" s="658"/>
      <c r="BJ29" s="659"/>
      <c r="BK29" s="666"/>
      <c r="BL29" s="667"/>
      <c r="BM29" s="667"/>
      <c r="BN29" s="667"/>
      <c r="BO29" s="668"/>
      <c r="BP29" s="675"/>
      <c r="BQ29" s="676"/>
      <c r="BR29" s="676"/>
      <c r="BS29" s="676"/>
      <c r="BT29" s="676"/>
      <c r="BU29" s="676"/>
      <c r="BV29" s="676"/>
      <c r="BW29" s="676"/>
      <c r="BX29" s="677"/>
    </row>
    <row r="30" spans="1:76" s="73" customFormat="1" ht="20.25" customHeight="1">
      <c r="A30" s="48"/>
      <c r="B30" s="636" t="s">
        <v>230</v>
      </c>
      <c r="C30" s="637"/>
      <c r="D30" s="642"/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4"/>
      <c r="X30" s="651"/>
      <c r="Y30" s="652"/>
      <c r="Z30" s="652"/>
      <c r="AA30" s="652"/>
      <c r="AB30" s="652"/>
      <c r="AC30" s="652"/>
      <c r="AD30" s="652"/>
      <c r="AE30" s="652"/>
      <c r="AF30" s="652"/>
      <c r="AG30" s="652"/>
      <c r="AH30" s="652"/>
      <c r="AI30" s="652"/>
      <c r="AJ30" s="652"/>
      <c r="AK30" s="652"/>
      <c r="AL30" s="652"/>
      <c r="AM30" s="652"/>
      <c r="AN30" s="652"/>
      <c r="AO30" s="652"/>
      <c r="AP30" s="652"/>
      <c r="AQ30" s="652"/>
      <c r="AR30" s="652"/>
      <c r="AS30" s="652"/>
      <c r="AT30" s="652"/>
      <c r="AU30" s="652"/>
      <c r="AV30" s="652"/>
      <c r="AW30" s="652"/>
      <c r="AX30" s="652"/>
      <c r="AY30" s="652"/>
      <c r="AZ30" s="652"/>
      <c r="BA30" s="652"/>
      <c r="BB30" s="652"/>
      <c r="BC30" s="652"/>
      <c r="BD30" s="652"/>
      <c r="BE30" s="652"/>
      <c r="BF30" s="652"/>
      <c r="BG30" s="652"/>
      <c r="BH30" s="652"/>
      <c r="BI30" s="652"/>
      <c r="BJ30" s="653"/>
      <c r="BK30" s="660"/>
      <c r="BL30" s="661"/>
      <c r="BM30" s="661"/>
      <c r="BN30" s="661"/>
      <c r="BO30" s="662"/>
      <c r="BP30" s="669"/>
      <c r="BQ30" s="670"/>
      <c r="BR30" s="670"/>
      <c r="BS30" s="670"/>
      <c r="BT30" s="670"/>
      <c r="BU30" s="670"/>
      <c r="BV30" s="670"/>
      <c r="BW30" s="670"/>
      <c r="BX30" s="671"/>
    </row>
    <row r="31" spans="1:76" s="73" customFormat="1" ht="20.25" customHeight="1">
      <c r="A31" s="48"/>
      <c r="B31" s="638"/>
      <c r="C31" s="639"/>
      <c r="D31" s="645"/>
      <c r="E31" s="646"/>
      <c r="F31" s="646"/>
      <c r="G31" s="646"/>
      <c r="H31" s="646"/>
      <c r="I31" s="646"/>
      <c r="J31" s="646"/>
      <c r="K31" s="646"/>
      <c r="L31" s="646"/>
      <c r="M31" s="646"/>
      <c r="N31" s="646"/>
      <c r="O31" s="646"/>
      <c r="P31" s="646"/>
      <c r="Q31" s="646"/>
      <c r="R31" s="646"/>
      <c r="S31" s="646"/>
      <c r="T31" s="646"/>
      <c r="U31" s="646"/>
      <c r="V31" s="646"/>
      <c r="W31" s="647"/>
      <c r="X31" s="654"/>
      <c r="Y31" s="655"/>
      <c r="Z31" s="655"/>
      <c r="AA31" s="655"/>
      <c r="AB31" s="655"/>
      <c r="AC31" s="655"/>
      <c r="AD31" s="655"/>
      <c r="AE31" s="655"/>
      <c r="AF31" s="655"/>
      <c r="AG31" s="655"/>
      <c r="AH31" s="655"/>
      <c r="AI31" s="655"/>
      <c r="AJ31" s="655"/>
      <c r="AK31" s="655"/>
      <c r="AL31" s="655"/>
      <c r="AM31" s="655"/>
      <c r="AN31" s="655"/>
      <c r="AO31" s="655"/>
      <c r="AP31" s="655"/>
      <c r="AQ31" s="655"/>
      <c r="AR31" s="655"/>
      <c r="AS31" s="655"/>
      <c r="AT31" s="655"/>
      <c r="AU31" s="655"/>
      <c r="AV31" s="655"/>
      <c r="AW31" s="655"/>
      <c r="AX31" s="655"/>
      <c r="AY31" s="655"/>
      <c r="AZ31" s="655"/>
      <c r="BA31" s="655"/>
      <c r="BB31" s="655"/>
      <c r="BC31" s="655"/>
      <c r="BD31" s="655"/>
      <c r="BE31" s="655"/>
      <c r="BF31" s="655"/>
      <c r="BG31" s="655"/>
      <c r="BH31" s="655"/>
      <c r="BI31" s="655"/>
      <c r="BJ31" s="656"/>
      <c r="BK31" s="663"/>
      <c r="BL31" s="664"/>
      <c r="BM31" s="664"/>
      <c r="BN31" s="664"/>
      <c r="BO31" s="665"/>
      <c r="BP31" s="672"/>
      <c r="BQ31" s="673"/>
      <c r="BR31" s="673"/>
      <c r="BS31" s="673"/>
      <c r="BT31" s="673"/>
      <c r="BU31" s="673"/>
      <c r="BV31" s="673"/>
      <c r="BW31" s="673"/>
      <c r="BX31" s="674"/>
    </row>
    <row r="32" spans="1:76" s="73" customFormat="1" ht="20.25" customHeight="1">
      <c r="A32" s="48"/>
      <c r="B32" s="638"/>
      <c r="C32" s="639"/>
      <c r="D32" s="645"/>
      <c r="E32" s="646"/>
      <c r="F32" s="646"/>
      <c r="G32" s="646"/>
      <c r="H32" s="646"/>
      <c r="I32" s="646"/>
      <c r="J32" s="646"/>
      <c r="K32" s="646"/>
      <c r="L32" s="646"/>
      <c r="M32" s="646"/>
      <c r="N32" s="646"/>
      <c r="O32" s="646"/>
      <c r="P32" s="646"/>
      <c r="Q32" s="646"/>
      <c r="R32" s="646"/>
      <c r="S32" s="646"/>
      <c r="T32" s="646"/>
      <c r="U32" s="646"/>
      <c r="V32" s="646"/>
      <c r="W32" s="647"/>
      <c r="X32" s="654"/>
      <c r="Y32" s="655"/>
      <c r="Z32" s="655"/>
      <c r="AA32" s="655"/>
      <c r="AB32" s="655"/>
      <c r="AC32" s="655"/>
      <c r="AD32" s="655"/>
      <c r="AE32" s="655"/>
      <c r="AF32" s="655"/>
      <c r="AG32" s="655"/>
      <c r="AH32" s="655"/>
      <c r="AI32" s="655"/>
      <c r="AJ32" s="655"/>
      <c r="AK32" s="655"/>
      <c r="AL32" s="655"/>
      <c r="AM32" s="655"/>
      <c r="AN32" s="655"/>
      <c r="AO32" s="655"/>
      <c r="AP32" s="655"/>
      <c r="AQ32" s="655"/>
      <c r="AR32" s="655"/>
      <c r="AS32" s="655"/>
      <c r="AT32" s="655"/>
      <c r="AU32" s="655"/>
      <c r="AV32" s="655"/>
      <c r="AW32" s="655"/>
      <c r="AX32" s="655"/>
      <c r="AY32" s="655"/>
      <c r="AZ32" s="655"/>
      <c r="BA32" s="655"/>
      <c r="BB32" s="655"/>
      <c r="BC32" s="655"/>
      <c r="BD32" s="655"/>
      <c r="BE32" s="655"/>
      <c r="BF32" s="655"/>
      <c r="BG32" s="655"/>
      <c r="BH32" s="655"/>
      <c r="BI32" s="655"/>
      <c r="BJ32" s="656"/>
      <c r="BK32" s="663"/>
      <c r="BL32" s="664"/>
      <c r="BM32" s="664"/>
      <c r="BN32" s="664"/>
      <c r="BO32" s="665"/>
      <c r="BP32" s="672"/>
      <c r="BQ32" s="673"/>
      <c r="BR32" s="673"/>
      <c r="BS32" s="673"/>
      <c r="BT32" s="673"/>
      <c r="BU32" s="673"/>
      <c r="BV32" s="673"/>
      <c r="BW32" s="673"/>
      <c r="BX32" s="674"/>
    </row>
    <row r="33" spans="1:76" s="73" customFormat="1" ht="20.25" customHeight="1">
      <c r="A33" s="48"/>
      <c r="B33" s="638"/>
      <c r="C33" s="639"/>
      <c r="D33" s="645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7"/>
      <c r="X33" s="654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655"/>
      <c r="AM33" s="655"/>
      <c r="AN33" s="655"/>
      <c r="AO33" s="655"/>
      <c r="AP33" s="655"/>
      <c r="AQ33" s="655"/>
      <c r="AR33" s="655"/>
      <c r="AS33" s="655"/>
      <c r="AT33" s="655"/>
      <c r="AU33" s="655"/>
      <c r="AV33" s="655"/>
      <c r="AW33" s="655"/>
      <c r="AX33" s="655"/>
      <c r="AY33" s="655"/>
      <c r="AZ33" s="655"/>
      <c r="BA33" s="655"/>
      <c r="BB33" s="655"/>
      <c r="BC33" s="655"/>
      <c r="BD33" s="655"/>
      <c r="BE33" s="655"/>
      <c r="BF33" s="655"/>
      <c r="BG33" s="655"/>
      <c r="BH33" s="655"/>
      <c r="BI33" s="655"/>
      <c r="BJ33" s="656"/>
      <c r="BK33" s="663"/>
      <c r="BL33" s="664"/>
      <c r="BM33" s="664"/>
      <c r="BN33" s="664"/>
      <c r="BO33" s="665"/>
      <c r="BP33" s="672"/>
      <c r="BQ33" s="673"/>
      <c r="BR33" s="673"/>
      <c r="BS33" s="673"/>
      <c r="BT33" s="673"/>
      <c r="BU33" s="673"/>
      <c r="BV33" s="673"/>
      <c r="BW33" s="673"/>
      <c r="BX33" s="674"/>
    </row>
    <row r="34" spans="1:76" s="73" customFormat="1" ht="20.25" customHeight="1">
      <c r="A34" s="48"/>
      <c r="B34" s="638"/>
      <c r="C34" s="639"/>
      <c r="D34" s="645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7"/>
      <c r="X34" s="654"/>
      <c r="Y34" s="655"/>
      <c r="Z34" s="655"/>
      <c r="AA34" s="655"/>
      <c r="AB34" s="655"/>
      <c r="AC34" s="655"/>
      <c r="AD34" s="655"/>
      <c r="AE34" s="655"/>
      <c r="AF34" s="655"/>
      <c r="AG34" s="655"/>
      <c r="AH34" s="655"/>
      <c r="AI34" s="655"/>
      <c r="AJ34" s="655"/>
      <c r="AK34" s="655"/>
      <c r="AL34" s="655"/>
      <c r="AM34" s="655"/>
      <c r="AN34" s="655"/>
      <c r="AO34" s="655"/>
      <c r="AP34" s="655"/>
      <c r="AQ34" s="655"/>
      <c r="AR34" s="655"/>
      <c r="AS34" s="655"/>
      <c r="AT34" s="655"/>
      <c r="AU34" s="655"/>
      <c r="AV34" s="655"/>
      <c r="AW34" s="655"/>
      <c r="AX34" s="655"/>
      <c r="AY34" s="655"/>
      <c r="AZ34" s="655"/>
      <c r="BA34" s="655"/>
      <c r="BB34" s="655"/>
      <c r="BC34" s="655"/>
      <c r="BD34" s="655"/>
      <c r="BE34" s="655"/>
      <c r="BF34" s="655"/>
      <c r="BG34" s="655"/>
      <c r="BH34" s="655"/>
      <c r="BI34" s="655"/>
      <c r="BJ34" s="656"/>
      <c r="BK34" s="663"/>
      <c r="BL34" s="664"/>
      <c r="BM34" s="664"/>
      <c r="BN34" s="664"/>
      <c r="BO34" s="665"/>
      <c r="BP34" s="672"/>
      <c r="BQ34" s="673"/>
      <c r="BR34" s="673"/>
      <c r="BS34" s="673"/>
      <c r="BT34" s="673"/>
      <c r="BU34" s="673"/>
      <c r="BV34" s="673"/>
      <c r="BW34" s="673"/>
      <c r="BX34" s="674"/>
    </row>
    <row r="35" spans="1:76" s="73" customFormat="1" ht="20.25" customHeight="1">
      <c r="A35" s="48"/>
      <c r="B35" s="640"/>
      <c r="C35" s="641"/>
      <c r="D35" s="648"/>
      <c r="E35" s="649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49"/>
      <c r="V35" s="649"/>
      <c r="W35" s="650"/>
      <c r="X35" s="657"/>
      <c r="Y35" s="658"/>
      <c r="Z35" s="658"/>
      <c r="AA35" s="658"/>
      <c r="AB35" s="658"/>
      <c r="AC35" s="658"/>
      <c r="AD35" s="658"/>
      <c r="AE35" s="658"/>
      <c r="AF35" s="658"/>
      <c r="AG35" s="658"/>
      <c r="AH35" s="658"/>
      <c r="AI35" s="658"/>
      <c r="AJ35" s="658"/>
      <c r="AK35" s="658"/>
      <c r="AL35" s="658"/>
      <c r="AM35" s="658"/>
      <c r="AN35" s="658"/>
      <c r="AO35" s="658"/>
      <c r="AP35" s="658"/>
      <c r="AQ35" s="658"/>
      <c r="AR35" s="658"/>
      <c r="AS35" s="658"/>
      <c r="AT35" s="658"/>
      <c r="AU35" s="658"/>
      <c r="AV35" s="658"/>
      <c r="AW35" s="658"/>
      <c r="AX35" s="658"/>
      <c r="AY35" s="658"/>
      <c r="AZ35" s="658"/>
      <c r="BA35" s="658"/>
      <c r="BB35" s="658"/>
      <c r="BC35" s="658"/>
      <c r="BD35" s="658"/>
      <c r="BE35" s="658"/>
      <c r="BF35" s="658"/>
      <c r="BG35" s="658"/>
      <c r="BH35" s="658"/>
      <c r="BI35" s="658"/>
      <c r="BJ35" s="659"/>
      <c r="BK35" s="666"/>
      <c r="BL35" s="667"/>
      <c r="BM35" s="667"/>
      <c r="BN35" s="667"/>
      <c r="BO35" s="668"/>
      <c r="BP35" s="675"/>
      <c r="BQ35" s="676"/>
      <c r="BR35" s="676"/>
      <c r="BS35" s="676"/>
      <c r="BT35" s="676"/>
      <c r="BU35" s="676"/>
      <c r="BV35" s="676"/>
      <c r="BW35" s="676"/>
      <c r="BX35" s="677"/>
    </row>
    <row r="36" spans="1:76" s="73" customFormat="1" ht="20.25" customHeight="1">
      <c r="A36" s="48"/>
      <c r="B36" s="636" t="s">
        <v>231</v>
      </c>
      <c r="C36" s="637"/>
      <c r="D36" s="642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4"/>
      <c r="X36" s="651"/>
      <c r="Y36" s="652"/>
      <c r="Z36" s="652"/>
      <c r="AA36" s="652"/>
      <c r="AB36" s="652"/>
      <c r="AC36" s="652"/>
      <c r="AD36" s="652"/>
      <c r="AE36" s="652"/>
      <c r="AF36" s="652"/>
      <c r="AG36" s="652"/>
      <c r="AH36" s="652"/>
      <c r="AI36" s="652"/>
      <c r="AJ36" s="652"/>
      <c r="AK36" s="652"/>
      <c r="AL36" s="652"/>
      <c r="AM36" s="652"/>
      <c r="AN36" s="652"/>
      <c r="AO36" s="652"/>
      <c r="AP36" s="652"/>
      <c r="AQ36" s="652"/>
      <c r="AR36" s="652"/>
      <c r="AS36" s="652"/>
      <c r="AT36" s="652"/>
      <c r="AU36" s="652"/>
      <c r="AV36" s="652"/>
      <c r="AW36" s="652"/>
      <c r="AX36" s="652"/>
      <c r="AY36" s="652"/>
      <c r="AZ36" s="652"/>
      <c r="BA36" s="652"/>
      <c r="BB36" s="652"/>
      <c r="BC36" s="652"/>
      <c r="BD36" s="652"/>
      <c r="BE36" s="652"/>
      <c r="BF36" s="652"/>
      <c r="BG36" s="652"/>
      <c r="BH36" s="652"/>
      <c r="BI36" s="652"/>
      <c r="BJ36" s="653"/>
      <c r="BK36" s="660"/>
      <c r="BL36" s="661"/>
      <c r="BM36" s="661"/>
      <c r="BN36" s="661"/>
      <c r="BO36" s="662"/>
      <c r="BP36" s="669"/>
      <c r="BQ36" s="670"/>
      <c r="BR36" s="670"/>
      <c r="BS36" s="670"/>
      <c r="BT36" s="670"/>
      <c r="BU36" s="670"/>
      <c r="BV36" s="670"/>
      <c r="BW36" s="670"/>
      <c r="BX36" s="671"/>
    </row>
    <row r="37" spans="1:76" s="73" customFormat="1" ht="20.25" customHeight="1">
      <c r="A37" s="48"/>
      <c r="B37" s="638"/>
      <c r="C37" s="639"/>
      <c r="D37" s="645"/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646"/>
      <c r="Q37" s="646"/>
      <c r="R37" s="646"/>
      <c r="S37" s="646"/>
      <c r="T37" s="646"/>
      <c r="U37" s="646"/>
      <c r="V37" s="646"/>
      <c r="W37" s="647"/>
      <c r="X37" s="654"/>
      <c r="Y37" s="655"/>
      <c r="Z37" s="655"/>
      <c r="AA37" s="655"/>
      <c r="AB37" s="655"/>
      <c r="AC37" s="655"/>
      <c r="AD37" s="655"/>
      <c r="AE37" s="655"/>
      <c r="AF37" s="655"/>
      <c r="AG37" s="655"/>
      <c r="AH37" s="655"/>
      <c r="AI37" s="655"/>
      <c r="AJ37" s="655"/>
      <c r="AK37" s="655"/>
      <c r="AL37" s="655"/>
      <c r="AM37" s="655"/>
      <c r="AN37" s="655"/>
      <c r="AO37" s="655"/>
      <c r="AP37" s="655"/>
      <c r="AQ37" s="655"/>
      <c r="AR37" s="655"/>
      <c r="AS37" s="655"/>
      <c r="AT37" s="655"/>
      <c r="AU37" s="655"/>
      <c r="AV37" s="655"/>
      <c r="AW37" s="655"/>
      <c r="AX37" s="655"/>
      <c r="AY37" s="655"/>
      <c r="AZ37" s="655"/>
      <c r="BA37" s="655"/>
      <c r="BB37" s="655"/>
      <c r="BC37" s="655"/>
      <c r="BD37" s="655"/>
      <c r="BE37" s="655"/>
      <c r="BF37" s="655"/>
      <c r="BG37" s="655"/>
      <c r="BH37" s="655"/>
      <c r="BI37" s="655"/>
      <c r="BJ37" s="656"/>
      <c r="BK37" s="663"/>
      <c r="BL37" s="664"/>
      <c r="BM37" s="664"/>
      <c r="BN37" s="664"/>
      <c r="BO37" s="665"/>
      <c r="BP37" s="672"/>
      <c r="BQ37" s="673"/>
      <c r="BR37" s="673"/>
      <c r="BS37" s="673"/>
      <c r="BT37" s="673"/>
      <c r="BU37" s="673"/>
      <c r="BV37" s="673"/>
      <c r="BW37" s="673"/>
      <c r="BX37" s="674"/>
    </row>
    <row r="38" spans="1:76" s="73" customFormat="1" ht="20.25" customHeight="1">
      <c r="A38" s="48"/>
      <c r="B38" s="638"/>
      <c r="C38" s="639"/>
      <c r="D38" s="645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7"/>
      <c r="X38" s="654"/>
      <c r="Y38" s="655"/>
      <c r="Z38" s="655"/>
      <c r="AA38" s="655"/>
      <c r="AB38" s="655"/>
      <c r="AC38" s="655"/>
      <c r="AD38" s="655"/>
      <c r="AE38" s="655"/>
      <c r="AF38" s="655"/>
      <c r="AG38" s="655"/>
      <c r="AH38" s="655"/>
      <c r="AI38" s="655"/>
      <c r="AJ38" s="655"/>
      <c r="AK38" s="655"/>
      <c r="AL38" s="655"/>
      <c r="AM38" s="655"/>
      <c r="AN38" s="655"/>
      <c r="AO38" s="655"/>
      <c r="AP38" s="655"/>
      <c r="AQ38" s="655"/>
      <c r="AR38" s="655"/>
      <c r="AS38" s="655"/>
      <c r="AT38" s="655"/>
      <c r="AU38" s="655"/>
      <c r="AV38" s="655"/>
      <c r="AW38" s="655"/>
      <c r="AX38" s="655"/>
      <c r="AY38" s="655"/>
      <c r="AZ38" s="655"/>
      <c r="BA38" s="655"/>
      <c r="BB38" s="655"/>
      <c r="BC38" s="655"/>
      <c r="BD38" s="655"/>
      <c r="BE38" s="655"/>
      <c r="BF38" s="655"/>
      <c r="BG38" s="655"/>
      <c r="BH38" s="655"/>
      <c r="BI38" s="655"/>
      <c r="BJ38" s="656"/>
      <c r="BK38" s="663"/>
      <c r="BL38" s="664"/>
      <c r="BM38" s="664"/>
      <c r="BN38" s="664"/>
      <c r="BO38" s="665"/>
      <c r="BP38" s="672"/>
      <c r="BQ38" s="673"/>
      <c r="BR38" s="673"/>
      <c r="BS38" s="673"/>
      <c r="BT38" s="673"/>
      <c r="BU38" s="673"/>
      <c r="BV38" s="673"/>
      <c r="BW38" s="673"/>
      <c r="BX38" s="674"/>
    </row>
    <row r="39" spans="1:76" s="73" customFormat="1" ht="20.25" customHeight="1">
      <c r="A39" s="48"/>
      <c r="B39" s="638"/>
      <c r="C39" s="639"/>
      <c r="D39" s="645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646"/>
      <c r="V39" s="646"/>
      <c r="W39" s="647"/>
      <c r="X39" s="654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655"/>
      <c r="AL39" s="655"/>
      <c r="AM39" s="655"/>
      <c r="AN39" s="655"/>
      <c r="AO39" s="655"/>
      <c r="AP39" s="655"/>
      <c r="AQ39" s="655"/>
      <c r="AR39" s="655"/>
      <c r="AS39" s="655"/>
      <c r="AT39" s="655"/>
      <c r="AU39" s="655"/>
      <c r="AV39" s="655"/>
      <c r="AW39" s="655"/>
      <c r="AX39" s="655"/>
      <c r="AY39" s="655"/>
      <c r="AZ39" s="655"/>
      <c r="BA39" s="655"/>
      <c r="BB39" s="655"/>
      <c r="BC39" s="655"/>
      <c r="BD39" s="655"/>
      <c r="BE39" s="655"/>
      <c r="BF39" s="655"/>
      <c r="BG39" s="655"/>
      <c r="BH39" s="655"/>
      <c r="BI39" s="655"/>
      <c r="BJ39" s="656"/>
      <c r="BK39" s="663"/>
      <c r="BL39" s="664"/>
      <c r="BM39" s="664"/>
      <c r="BN39" s="664"/>
      <c r="BO39" s="665"/>
      <c r="BP39" s="672"/>
      <c r="BQ39" s="673"/>
      <c r="BR39" s="673"/>
      <c r="BS39" s="673"/>
      <c r="BT39" s="673"/>
      <c r="BU39" s="673"/>
      <c r="BV39" s="673"/>
      <c r="BW39" s="673"/>
      <c r="BX39" s="674"/>
    </row>
    <row r="40" spans="1:76" s="73" customFormat="1" ht="20.25" customHeight="1">
      <c r="A40" s="48"/>
      <c r="B40" s="638"/>
      <c r="C40" s="639"/>
      <c r="D40" s="645"/>
      <c r="E40" s="646"/>
      <c r="F40" s="646"/>
      <c r="G40" s="646"/>
      <c r="H40" s="646"/>
      <c r="I40" s="646"/>
      <c r="J40" s="646"/>
      <c r="K40" s="646"/>
      <c r="L40" s="646"/>
      <c r="M40" s="646"/>
      <c r="N40" s="646"/>
      <c r="O40" s="646"/>
      <c r="P40" s="646"/>
      <c r="Q40" s="646"/>
      <c r="R40" s="646"/>
      <c r="S40" s="646"/>
      <c r="T40" s="646"/>
      <c r="U40" s="646"/>
      <c r="V40" s="646"/>
      <c r="W40" s="647"/>
      <c r="X40" s="654"/>
      <c r="Y40" s="655"/>
      <c r="Z40" s="655"/>
      <c r="AA40" s="655"/>
      <c r="AB40" s="655"/>
      <c r="AC40" s="655"/>
      <c r="AD40" s="655"/>
      <c r="AE40" s="655"/>
      <c r="AF40" s="655"/>
      <c r="AG40" s="655"/>
      <c r="AH40" s="655"/>
      <c r="AI40" s="655"/>
      <c r="AJ40" s="655"/>
      <c r="AK40" s="655"/>
      <c r="AL40" s="655"/>
      <c r="AM40" s="655"/>
      <c r="AN40" s="655"/>
      <c r="AO40" s="655"/>
      <c r="AP40" s="655"/>
      <c r="AQ40" s="655"/>
      <c r="AR40" s="655"/>
      <c r="AS40" s="655"/>
      <c r="AT40" s="655"/>
      <c r="AU40" s="655"/>
      <c r="AV40" s="655"/>
      <c r="AW40" s="655"/>
      <c r="AX40" s="655"/>
      <c r="AY40" s="655"/>
      <c r="AZ40" s="655"/>
      <c r="BA40" s="655"/>
      <c r="BB40" s="655"/>
      <c r="BC40" s="655"/>
      <c r="BD40" s="655"/>
      <c r="BE40" s="655"/>
      <c r="BF40" s="655"/>
      <c r="BG40" s="655"/>
      <c r="BH40" s="655"/>
      <c r="BI40" s="655"/>
      <c r="BJ40" s="656"/>
      <c r="BK40" s="663"/>
      <c r="BL40" s="664"/>
      <c r="BM40" s="664"/>
      <c r="BN40" s="664"/>
      <c r="BO40" s="665"/>
      <c r="BP40" s="672"/>
      <c r="BQ40" s="673"/>
      <c r="BR40" s="673"/>
      <c r="BS40" s="673"/>
      <c r="BT40" s="673"/>
      <c r="BU40" s="673"/>
      <c r="BV40" s="673"/>
      <c r="BW40" s="673"/>
      <c r="BX40" s="674"/>
    </row>
    <row r="41" spans="1:76" s="73" customFormat="1" ht="20.25" customHeight="1">
      <c r="A41" s="48"/>
      <c r="B41" s="640"/>
      <c r="C41" s="641"/>
      <c r="D41" s="648"/>
      <c r="E41" s="649"/>
      <c r="F41" s="649"/>
      <c r="G41" s="649"/>
      <c r="H41" s="649"/>
      <c r="I41" s="649"/>
      <c r="J41" s="649"/>
      <c r="K41" s="649"/>
      <c r="L41" s="649"/>
      <c r="M41" s="649"/>
      <c r="N41" s="649"/>
      <c r="O41" s="649"/>
      <c r="P41" s="649"/>
      <c r="Q41" s="649"/>
      <c r="R41" s="649"/>
      <c r="S41" s="649"/>
      <c r="T41" s="649"/>
      <c r="U41" s="649"/>
      <c r="V41" s="649"/>
      <c r="W41" s="650"/>
      <c r="X41" s="657"/>
      <c r="Y41" s="658"/>
      <c r="Z41" s="658"/>
      <c r="AA41" s="658"/>
      <c r="AB41" s="658"/>
      <c r="AC41" s="658"/>
      <c r="AD41" s="658"/>
      <c r="AE41" s="658"/>
      <c r="AF41" s="658"/>
      <c r="AG41" s="658"/>
      <c r="AH41" s="658"/>
      <c r="AI41" s="658"/>
      <c r="AJ41" s="658"/>
      <c r="AK41" s="658"/>
      <c r="AL41" s="658"/>
      <c r="AM41" s="658"/>
      <c r="AN41" s="658"/>
      <c r="AO41" s="658"/>
      <c r="AP41" s="658"/>
      <c r="AQ41" s="658"/>
      <c r="AR41" s="658"/>
      <c r="AS41" s="658"/>
      <c r="AT41" s="658"/>
      <c r="AU41" s="658"/>
      <c r="AV41" s="658"/>
      <c r="AW41" s="658"/>
      <c r="AX41" s="658"/>
      <c r="AY41" s="658"/>
      <c r="AZ41" s="658"/>
      <c r="BA41" s="658"/>
      <c r="BB41" s="658"/>
      <c r="BC41" s="658"/>
      <c r="BD41" s="658"/>
      <c r="BE41" s="658"/>
      <c r="BF41" s="658"/>
      <c r="BG41" s="658"/>
      <c r="BH41" s="658"/>
      <c r="BI41" s="658"/>
      <c r="BJ41" s="659"/>
      <c r="BK41" s="666"/>
      <c r="BL41" s="667"/>
      <c r="BM41" s="667"/>
      <c r="BN41" s="667"/>
      <c r="BO41" s="668"/>
      <c r="BP41" s="675"/>
      <c r="BQ41" s="676"/>
      <c r="BR41" s="676"/>
      <c r="BS41" s="676"/>
      <c r="BT41" s="676"/>
      <c r="BU41" s="676"/>
      <c r="BV41" s="676"/>
      <c r="BW41" s="676"/>
      <c r="BX41" s="677"/>
    </row>
    <row r="42" spans="1:76" s="73" customFormat="1" ht="20.25" customHeight="1">
      <c r="A42" s="48"/>
      <c r="B42" s="636" t="s">
        <v>364</v>
      </c>
      <c r="C42" s="637"/>
      <c r="D42" s="642"/>
      <c r="E42" s="643"/>
      <c r="F42" s="643"/>
      <c r="G42" s="643"/>
      <c r="H42" s="643"/>
      <c r="I42" s="643"/>
      <c r="J42" s="643"/>
      <c r="K42" s="643"/>
      <c r="L42" s="643"/>
      <c r="M42" s="643"/>
      <c r="N42" s="643"/>
      <c r="O42" s="643"/>
      <c r="P42" s="643"/>
      <c r="Q42" s="643"/>
      <c r="R42" s="643"/>
      <c r="S42" s="643"/>
      <c r="T42" s="643"/>
      <c r="U42" s="643"/>
      <c r="V42" s="643"/>
      <c r="W42" s="644"/>
      <c r="X42" s="651"/>
      <c r="Y42" s="652"/>
      <c r="Z42" s="652"/>
      <c r="AA42" s="652"/>
      <c r="AB42" s="652"/>
      <c r="AC42" s="652"/>
      <c r="AD42" s="652"/>
      <c r="AE42" s="652"/>
      <c r="AF42" s="652"/>
      <c r="AG42" s="652"/>
      <c r="AH42" s="652"/>
      <c r="AI42" s="652"/>
      <c r="AJ42" s="652"/>
      <c r="AK42" s="652"/>
      <c r="AL42" s="652"/>
      <c r="AM42" s="652"/>
      <c r="AN42" s="652"/>
      <c r="AO42" s="652"/>
      <c r="AP42" s="652"/>
      <c r="AQ42" s="652"/>
      <c r="AR42" s="652"/>
      <c r="AS42" s="652"/>
      <c r="AT42" s="652"/>
      <c r="AU42" s="652"/>
      <c r="AV42" s="652"/>
      <c r="AW42" s="652"/>
      <c r="AX42" s="652"/>
      <c r="AY42" s="652"/>
      <c r="AZ42" s="652"/>
      <c r="BA42" s="652"/>
      <c r="BB42" s="652"/>
      <c r="BC42" s="652"/>
      <c r="BD42" s="652"/>
      <c r="BE42" s="652"/>
      <c r="BF42" s="652"/>
      <c r="BG42" s="652"/>
      <c r="BH42" s="652"/>
      <c r="BI42" s="652"/>
      <c r="BJ42" s="653"/>
      <c r="BK42" s="660"/>
      <c r="BL42" s="661"/>
      <c r="BM42" s="661"/>
      <c r="BN42" s="661"/>
      <c r="BO42" s="662"/>
      <c r="BP42" s="669"/>
      <c r="BQ42" s="670"/>
      <c r="BR42" s="670"/>
      <c r="BS42" s="670"/>
      <c r="BT42" s="670"/>
      <c r="BU42" s="670"/>
      <c r="BV42" s="670"/>
      <c r="BW42" s="670"/>
      <c r="BX42" s="671"/>
    </row>
    <row r="43" spans="1:76" s="73" customFormat="1" ht="20.25" customHeight="1">
      <c r="A43" s="48"/>
      <c r="B43" s="638"/>
      <c r="C43" s="639"/>
      <c r="D43" s="645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7"/>
      <c r="X43" s="654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655"/>
      <c r="AL43" s="655"/>
      <c r="AM43" s="655"/>
      <c r="AN43" s="655"/>
      <c r="AO43" s="655"/>
      <c r="AP43" s="655"/>
      <c r="AQ43" s="655"/>
      <c r="AR43" s="655"/>
      <c r="AS43" s="655"/>
      <c r="AT43" s="655"/>
      <c r="AU43" s="655"/>
      <c r="AV43" s="655"/>
      <c r="AW43" s="655"/>
      <c r="AX43" s="655"/>
      <c r="AY43" s="655"/>
      <c r="AZ43" s="655"/>
      <c r="BA43" s="655"/>
      <c r="BB43" s="655"/>
      <c r="BC43" s="655"/>
      <c r="BD43" s="655"/>
      <c r="BE43" s="655"/>
      <c r="BF43" s="655"/>
      <c r="BG43" s="655"/>
      <c r="BH43" s="655"/>
      <c r="BI43" s="655"/>
      <c r="BJ43" s="656"/>
      <c r="BK43" s="663"/>
      <c r="BL43" s="664"/>
      <c r="BM43" s="664"/>
      <c r="BN43" s="664"/>
      <c r="BO43" s="665"/>
      <c r="BP43" s="672"/>
      <c r="BQ43" s="673"/>
      <c r="BR43" s="673"/>
      <c r="BS43" s="673"/>
      <c r="BT43" s="673"/>
      <c r="BU43" s="673"/>
      <c r="BV43" s="673"/>
      <c r="BW43" s="673"/>
      <c r="BX43" s="674"/>
    </row>
    <row r="44" spans="1:76" s="73" customFormat="1" ht="20.25" customHeight="1">
      <c r="A44" s="48"/>
      <c r="B44" s="638"/>
      <c r="C44" s="639"/>
      <c r="D44" s="645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6"/>
      <c r="U44" s="646"/>
      <c r="V44" s="646"/>
      <c r="W44" s="647"/>
      <c r="X44" s="654"/>
      <c r="Y44" s="655"/>
      <c r="Z44" s="655"/>
      <c r="AA44" s="655"/>
      <c r="AB44" s="655"/>
      <c r="AC44" s="655"/>
      <c r="AD44" s="655"/>
      <c r="AE44" s="655"/>
      <c r="AF44" s="655"/>
      <c r="AG44" s="655"/>
      <c r="AH44" s="655"/>
      <c r="AI44" s="655"/>
      <c r="AJ44" s="655"/>
      <c r="AK44" s="655"/>
      <c r="AL44" s="655"/>
      <c r="AM44" s="655"/>
      <c r="AN44" s="655"/>
      <c r="AO44" s="655"/>
      <c r="AP44" s="655"/>
      <c r="AQ44" s="655"/>
      <c r="AR44" s="655"/>
      <c r="AS44" s="655"/>
      <c r="AT44" s="655"/>
      <c r="AU44" s="655"/>
      <c r="AV44" s="655"/>
      <c r="AW44" s="655"/>
      <c r="AX44" s="655"/>
      <c r="AY44" s="655"/>
      <c r="AZ44" s="655"/>
      <c r="BA44" s="655"/>
      <c r="BB44" s="655"/>
      <c r="BC44" s="655"/>
      <c r="BD44" s="655"/>
      <c r="BE44" s="655"/>
      <c r="BF44" s="655"/>
      <c r="BG44" s="655"/>
      <c r="BH44" s="655"/>
      <c r="BI44" s="655"/>
      <c r="BJ44" s="656"/>
      <c r="BK44" s="663"/>
      <c r="BL44" s="664"/>
      <c r="BM44" s="664"/>
      <c r="BN44" s="664"/>
      <c r="BO44" s="665"/>
      <c r="BP44" s="672"/>
      <c r="BQ44" s="673"/>
      <c r="BR44" s="673"/>
      <c r="BS44" s="673"/>
      <c r="BT44" s="673"/>
      <c r="BU44" s="673"/>
      <c r="BV44" s="673"/>
      <c r="BW44" s="673"/>
      <c r="BX44" s="674"/>
    </row>
    <row r="45" spans="1:76" s="73" customFormat="1" ht="20.25" customHeight="1">
      <c r="A45" s="48"/>
      <c r="B45" s="638"/>
      <c r="C45" s="639"/>
      <c r="D45" s="645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6"/>
      <c r="U45" s="646"/>
      <c r="V45" s="646"/>
      <c r="W45" s="647"/>
      <c r="X45" s="654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  <c r="AM45" s="655"/>
      <c r="AN45" s="655"/>
      <c r="AO45" s="655"/>
      <c r="AP45" s="655"/>
      <c r="AQ45" s="655"/>
      <c r="AR45" s="655"/>
      <c r="AS45" s="655"/>
      <c r="AT45" s="655"/>
      <c r="AU45" s="655"/>
      <c r="AV45" s="655"/>
      <c r="AW45" s="655"/>
      <c r="AX45" s="655"/>
      <c r="AY45" s="655"/>
      <c r="AZ45" s="655"/>
      <c r="BA45" s="655"/>
      <c r="BB45" s="655"/>
      <c r="BC45" s="655"/>
      <c r="BD45" s="655"/>
      <c r="BE45" s="655"/>
      <c r="BF45" s="655"/>
      <c r="BG45" s="655"/>
      <c r="BH45" s="655"/>
      <c r="BI45" s="655"/>
      <c r="BJ45" s="656"/>
      <c r="BK45" s="663"/>
      <c r="BL45" s="664"/>
      <c r="BM45" s="664"/>
      <c r="BN45" s="664"/>
      <c r="BO45" s="665"/>
      <c r="BP45" s="672"/>
      <c r="BQ45" s="673"/>
      <c r="BR45" s="673"/>
      <c r="BS45" s="673"/>
      <c r="BT45" s="673"/>
      <c r="BU45" s="673"/>
      <c r="BV45" s="673"/>
      <c r="BW45" s="673"/>
      <c r="BX45" s="674"/>
    </row>
    <row r="46" spans="1:76" s="73" customFormat="1" ht="20.25" customHeight="1">
      <c r="A46" s="48"/>
      <c r="B46" s="638"/>
      <c r="C46" s="639"/>
      <c r="D46" s="645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6"/>
      <c r="U46" s="646"/>
      <c r="V46" s="646"/>
      <c r="W46" s="647"/>
      <c r="X46" s="654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  <c r="AM46" s="655"/>
      <c r="AN46" s="655"/>
      <c r="AO46" s="655"/>
      <c r="AP46" s="655"/>
      <c r="AQ46" s="655"/>
      <c r="AR46" s="655"/>
      <c r="AS46" s="655"/>
      <c r="AT46" s="655"/>
      <c r="AU46" s="655"/>
      <c r="AV46" s="655"/>
      <c r="AW46" s="655"/>
      <c r="AX46" s="655"/>
      <c r="AY46" s="655"/>
      <c r="AZ46" s="655"/>
      <c r="BA46" s="655"/>
      <c r="BB46" s="655"/>
      <c r="BC46" s="655"/>
      <c r="BD46" s="655"/>
      <c r="BE46" s="655"/>
      <c r="BF46" s="655"/>
      <c r="BG46" s="655"/>
      <c r="BH46" s="655"/>
      <c r="BI46" s="655"/>
      <c r="BJ46" s="656"/>
      <c r="BK46" s="663"/>
      <c r="BL46" s="664"/>
      <c r="BM46" s="664"/>
      <c r="BN46" s="664"/>
      <c r="BO46" s="665"/>
      <c r="BP46" s="672"/>
      <c r="BQ46" s="673"/>
      <c r="BR46" s="673"/>
      <c r="BS46" s="673"/>
      <c r="BT46" s="673"/>
      <c r="BU46" s="673"/>
      <c r="BV46" s="673"/>
      <c r="BW46" s="673"/>
      <c r="BX46" s="674"/>
    </row>
    <row r="47" spans="1:76" s="73" customFormat="1" ht="20.25" customHeight="1">
      <c r="A47" s="48"/>
      <c r="B47" s="640"/>
      <c r="C47" s="641"/>
      <c r="D47" s="648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50"/>
      <c r="X47" s="657"/>
      <c r="Y47" s="658"/>
      <c r="Z47" s="658"/>
      <c r="AA47" s="658"/>
      <c r="AB47" s="658"/>
      <c r="AC47" s="658"/>
      <c r="AD47" s="658"/>
      <c r="AE47" s="658"/>
      <c r="AF47" s="658"/>
      <c r="AG47" s="658"/>
      <c r="AH47" s="658"/>
      <c r="AI47" s="658"/>
      <c r="AJ47" s="658"/>
      <c r="AK47" s="658"/>
      <c r="AL47" s="658"/>
      <c r="AM47" s="658"/>
      <c r="AN47" s="658"/>
      <c r="AO47" s="658"/>
      <c r="AP47" s="658"/>
      <c r="AQ47" s="658"/>
      <c r="AR47" s="658"/>
      <c r="AS47" s="658"/>
      <c r="AT47" s="658"/>
      <c r="AU47" s="658"/>
      <c r="AV47" s="658"/>
      <c r="AW47" s="658"/>
      <c r="AX47" s="658"/>
      <c r="AY47" s="658"/>
      <c r="AZ47" s="658"/>
      <c r="BA47" s="658"/>
      <c r="BB47" s="658"/>
      <c r="BC47" s="658"/>
      <c r="BD47" s="658"/>
      <c r="BE47" s="658"/>
      <c r="BF47" s="658"/>
      <c r="BG47" s="658"/>
      <c r="BH47" s="658"/>
      <c r="BI47" s="658"/>
      <c r="BJ47" s="659"/>
      <c r="BK47" s="666"/>
      <c r="BL47" s="667"/>
      <c r="BM47" s="667"/>
      <c r="BN47" s="667"/>
      <c r="BO47" s="668"/>
      <c r="BP47" s="675"/>
      <c r="BQ47" s="676"/>
      <c r="BR47" s="676"/>
      <c r="BS47" s="676"/>
      <c r="BT47" s="676"/>
      <c r="BU47" s="676"/>
      <c r="BV47" s="676"/>
      <c r="BW47" s="676"/>
      <c r="BX47" s="677"/>
    </row>
    <row r="48" spans="1:76" s="73" customFormat="1" ht="20.25" customHeight="1">
      <c r="A48" s="48"/>
      <c r="B48" s="636" t="s">
        <v>365</v>
      </c>
      <c r="C48" s="637"/>
      <c r="D48" s="642"/>
      <c r="E48" s="643"/>
      <c r="F48" s="643"/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643"/>
      <c r="R48" s="643"/>
      <c r="S48" s="643"/>
      <c r="T48" s="643"/>
      <c r="U48" s="643"/>
      <c r="V48" s="643"/>
      <c r="W48" s="644"/>
      <c r="X48" s="651"/>
      <c r="Y48" s="652"/>
      <c r="Z48" s="652"/>
      <c r="AA48" s="652"/>
      <c r="AB48" s="652"/>
      <c r="AC48" s="652"/>
      <c r="AD48" s="652"/>
      <c r="AE48" s="652"/>
      <c r="AF48" s="652"/>
      <c r="AG48" s="652"/>
      <c r="AH48" s="652"/>
      <c r="AI48" s="652"/>
      <c r="AJ48" s="652"/>
      <c r="AK48" s="652"/>
      <c r="AL48" s="652"/>
      <c r="AM48" s="652"/>
      <c r="AN48" s="652"/>
      <c r="AO48" s="652"/>
      <c r="AP48" s="652"/>
      <c r="AQ48" s="652"/>
      <c r="AR48" s="652"/>
      <c r="AS48" s="652"/>
      <c r="AT48" s="652"/>
      <c r="AU48" s="652"/>
      <c r="AV48" s="652"/>
      <c r="AW48" s="652"/>
      <c r="AX48" s="652"/>
      <c r="AY48" s="652"/>
      <c r="AZ48" s="652"/>
      <c r="BA48" s="652"/>
      <c r="BB48" s="652"/>
      <c r="BC48" s="652"/>
      <c r="BD48" s="652"/>
      <c r="BE48" s="652"/>
      <c r="BF48" s="652"/>
      <c r="BG48" s="652"/>
      <c r="BH48" s="652"/>
      <c r="BI48" s="652"/>
      <c r="BJ48" s="653"/>
      <c r="BK48" s="660"/>
      <c r="BL48" s="661"/>
      <c r="BM48" s="661"/>
      <c r="BN48" s="661"/>
      <c r="BO48" s="662"/>
      <c r="BP48" s="669"/>
      <c r="BQ48" s="670"/>
      <c r="BR48" s="670"/>
      <c r="BS48" s="670"/>
      <c r="BT48" s="670"/>
      <c r="BU48" s="670"/>
      <c r="BV48" s="670"/>
      <c r="BW48" s="670"/>
      <c r="BX48" s="671"/>
    </row>
    <row r="49" spans="1:76" s="73" customFormat="1" ht="20.25" customHeight="1">
      <c r="A49" s="48"/>
      <c r="B49" s="638"/>
      <c r="C49" s="639"/>
      <c r="D49" s="645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6"/>
      <c r="R49" s="646"/>
      <c r="S49" s="646"/>
      <c r="T49" s="646"/>
      <c r="U49" s="646"/>
      <c r="V49" s="646"/>
      <c r="W49" s="647"/>
      <c r="X49" s="654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655"/>
      <c r="AL49" s="655"/>
      <c r="AM49" s="655"/>
      <c r="AN49" s="655"/>
      <c r="AO49" s="655"/>
      <c r="AP49" s="655"/>
      <c r="AQ49" s="655"/>
      <c r="AR49" s="655"/>
      <c r="AS49" s="655"/>
      <c r="AT49" s="655"/>
      <c r="AU49" s="655"/>
      <c r="AV49" s="655"/>
      <c r="AW49" s="655"/>
      <c r="AX49" s="655"/>
      <c r="AY49" s="655"/>
      <c r="AZ49" s="655"/>
      <c r="BA49" s="655"/>
      <c r="BB49" s="655"/>
      <c r="BC49" s="655"/>
      <c r="BD49" s="655"/>
      <c r="BE49" s="655"/>
      <c r="BF49" s="655"/>
      <c r="BG49" s="655"/>
      <c r="BH49" s="655"/>
      <c r="BI49" s="655"/>
      <c r="BJ49" s="656"/>
      <c r="BK49" s="663"/>
      <c r="BL49" s="664"/>
      <c r="BM49" s="664"/>
      <c r="BN49" s="664"/>
      <c r="BO49" s="665"/>
      <c r="BP49" s="672"/>
      <c r="BQ49" s="673"/>
      <c r="BR49" s="673"/>
      <c r="BS49" s="673"/>
      <c r="BT49" s="673"/>
      <c r="BU49" s="673"/>
      <c r="BV49" s="673"/>
      <c r="BW49" s="673"/>
      <c r="BX49" s="674"/>
    </row>
    <row r="50" spans="1:76" s="73" customFormat="1" ht="20.25" customHeight="1">
      <c r="A50" s="48"/>
      <c r="B50" s="638"/>
      <c r="C50" s="639"/>
      <c r="D50" s="645"/>
      <c r="E50" s="646"/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646"/>
      <c r="Q50" s="646"/>
      <c r="R50" s="646"/>
      <c r="S50" s="646"/>
      <c r="T50" s="646"/>
      <c r="U50" s="646"/>
      <c r="V50" s="646"/>
      <c r="W50" s="647"/>
      <c r="X50" s="654"/>
      <c r="Y50" s="655"/>
      <c r="Z50" s="655"/>
      <c r="AA50" s="655"/>
      <c r="AB50" s="655"/>
      <c r="AC50" s="655"/>
      <c r="AD50" s="655"/>
      <c r="AE50" s="655"/>
      <c r="AF50" s="655"/>
      <c r="AG50" s="655"/>
      <c r="AH50" s="655"/>
      <c r="AI50" s="655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5"/>
      <c r="AU50" s="655"/>
      <c r="AV50" s="655"/>
      <c r="AW50" s="655"/>
      <c r="AX50" s="655"/>
      <c r="AY50" s="655"/>
      <c r="AZ50" s="655"/>
      <c r="BA50" s="655"/>
      <c r="BB50" s="655"/>
      <c r="BC50" s="655"/>
      <c r="BD50" s="655"/>
      <c r="BE50" s="655"/>
      <c r="BF50" s="655"/>
      <c r="BG50" s="655"/>
      <c r="BH50" s="655"/>
      <c r="BI50" s="655"/>
      <c r="BJ50" s="656"/>
      <c r="BK50" s="663"/>
      <c r="BL50" s="664"/>
      <c r="BM50" s="664"/>
      <c r="BN50" s="664"/>
      <c r="BO50" s="665"/>
      <c r="BP50" s="672"/>
      <c r="BQ50" s="673"/>
      <c r="BR50" s="673"/>
      <c r="BS50" s="673"/>
      <c r="BT50" s="673"/>
      <c r="BU50" s="673"/>
      <c r="BV50" s="673"/>
      <c r="BW50" s="673"/>
      <c r="BX50" s="674"/>
    </row>
    <row r="51" spans="1:76" s="73" customFormat="1" ht="20.25" customHeight="1">
      <c r="A51" s="48"/>
      <c r="B51" s="638"/>
      <c r="C51" s="639"/>
      <c r="D51" s="645"/>
      <c r="E51" s="646"/>
      <c r="F51" s="646"/>
      <c r="G51" s="646"/>
      <c r="H51" s="646"/>
      <c r="I51" s="646"/>
      <c r="J51" s="646"/>
      <c r="K51" s="646"/>
      <c r="L51" s="646"/>
      <c r="M51" s="646"/>
      <c r="N51" s="646"/>
      <c r="O51" s="646"/>
      <c r="P51" s="646"/>
      <c r="Q51" s="646"/>
      <c r="R51" s="646"/>
      <c r="S51" s="646"/>
      <c r="T51" s="646"/>
      <c r="U51" s="646"/>
      <c r="V51" s="646"/>
      <c r="W51" s="647"/>
      <c r="X51" s="654"/>
      <c r="Y51" s="655"/>
      <c r="Z51" s="655"/>
      <c r="AA51" s="655"/>
      <c r="AB51" s="655"/>
      <c r="AC51" s="655"/>
      <c r="AD51" s="655"/>
      <c r="AE51" s="655"/>
      <c r="AF51" s="655"/>
      <c r="AG51" s="655"/>
      <c r="AH51" s="655"/>
      <c r="AI51" s="655"/>
      <c r="AJ51" s="655"/>
      <c r="AK51" s="655"/>
      <c r="AL51" s="655"/>
      <c r="AM51" s="655"/>
      <c r="AN51" s="655"/>
      <c r="AO51" s="655"/>
      <c r="AP51" s="655"/>
      <c r="AQ51" s="655"/>
      <c r="AR51" s="655"/>
      <c r="AS51" s="655"/>
      <c r="AT51" s="655"/>
      <c r="AU51" s="655"/>
      <c r="AV51" s="655"/>
      <c r="AW51" s="655"/>
      <c r="AX51" s="655"/>
      <c r="AY51" s="655"/>
      <c r="AZ51" s="655"/>
      <c r="BA51" s="655"/>
      <c r="BB51" s="655"/>
      <c r="BC51" s="655"/>
      <c r="BD51" s="655"/>
      <c r="BE51" s="655"/>
      <c r="BF51" s="655"/>
      <c r="BG51" s="655"/>
      <c r="BH51" s="655"/>
      <c r="BI51" s="655"/>
      <c r="BJ51" s="656"/>
      <c r="BK51" s="663"/>
      <c r="BL51" s="664"/>
      <c r="BM51" s="664"/>
      <c r="BN51" s="664"/>
      <c r="BO51" s="665"/>
      <c r="BP51" s="672"/>
      <c r="BQ51" s="673"/>
      <c r="BR51" s="673"/>
      <c r="BS51" s="673"/>
      <c r="BT51" s="673"/>
      <c r="BU51" s="673"/>
      <c r="BV51" s="673"/>
      <c r="BW51" s="673"/>
      <c r="BX51" s="674"/>
    </row>
    <row r="52" spans="1:76" s="73" customFormat="1" ht="20.25" customHeight="1">
      <c r="A52" s="48"/>
      <c r="B52" s="638"/>
      <c r="C52" s="639"/>
      <c r="D52" s="645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646"/>
      <c r="P52" s="646"/>
      <c r="Q52" s="646"/>
      <c r="R52" s="646"/>
      <c r="S52" s="646"/>
      <c r="T52" s="646"/>
      <c r="U52" s="646"/>
      <c r="V52" s="646"/>
      <c r="W52" s="647"/>
      <c r="X52" s="654"/>
      <c r="Y52" s="655"/>
      <c r="Z52" s="655"/>
      <c r="AA52" s="655"/>
      <c r="AB52" s="655"/>
      <c r="AC52" s="655"/>
      <c r="AD52" s="655"/>
      <c r="AE52" s="655"/>
      <c r="AF52" s="655"/>
      <c r="AG52" s="655"/>
      <c r="AH52" s="655"/>
      <c r="AI52" s="655"/>
      <c r="AJ52" s="655"/>
      <c r="AK52" s="655"/>
      <c r="AL52" s="655"/>
      <c r="AM52" s="655"/>
      <c r="AN52" s="655"/>
      <c r="AO52" s="655"/>
      <c r="AP52" s="655"/>
      <c r="AQ52" s="655"/>
      <c r="AR52" s="655"/>
      <c r="AS52" s="655"/>
      <c r="AT52" s="655"/>
      <c r="AU52" s="655"/>
      <c r="AV52" s="655"/>
      <c r="AW52" s="655"/>
      <c r="AX52" s="655"/>
      <c r="AY52" s="655"/>
      <c r="AZ52" s="655"/>
      <c r="BA52" s="655"/>
      <c r="BB52" s="655"/>
      <c r="BC52" s="655"/>
      <c r="BD52" s="655"/>
      <c r="BE52" s="655"/>
      <c r="BF52" s="655"/>
      <c r="BG52" s="655"/>
      <c r="BH52" s="655"/>
      <c r="BI52" s="655"/>
      <c r="BJ52" s="656"/>
      <c r="BK52" s="663"/>
      <c r="BL52" s="664"/>
      <c r="BM52" s="664"/>
      <c r="BN52" s="664"/>
      <c r="BO52" s="665"/>
      <c r="BP52" s="672"/>
      <c r="BQ52" s="673"/>
      <c r="BR52" s="673"/>
      <c r="BS52" s="673"/>
      <c r="BT52" s="673"/>
      <c r="BU52" s="673"/>
      <c r="BV52" s="673"/>
      <c r="BW52" s="673"/>
      <c r="BX52" s="674"/>
    </row>
    <row r="53" spans="1:76" s="73" customFormat="1" ht="20.25" customHeight="1">
      <c r="A53" s="48"/>
      <c r="B53" s="640"/>
      <c r="C53" s="641"/>
      <c r="D53" s="648"/>
      <c r="E53" s="649"/>
      <c r="F53" s="649"/>
      <c r="G53" s="649"/>
      <c r="H53" s="649"/>
      <c r="I53" s="649"/>
      <c r="J53" s="649"/>
      <c r="K53" s="649"/>
      <c r="L53" s="649"/>
      <c r="M53" s="649"/>
      <c r="N53" s="649"/>
      <c r="O53" s="649"/>
      <c r="P53" s="649"/>
      <c r="Q53" s="649"/>
      <c r="R53" s="649"/>
      <c r="S53" s="649"/>
      <c r="T53" s="649"/>
      <c r="U53" s="649"/>
      <c r="V53" s="649"/>
      <c r="W53" s="650"/>
      <c r="X53" s="657"/>
      <c r="Y53" s="658"/>
      <c r="Z53" s="658"/>
      <c r="AA53" s="658"/>
      <c r="AB53" s="658"/>
      <c r="AC53" s="658"/>
      <c r="AD53" s="658"/>
      <c r="AE53" s="658"/>
      <c r="AF53" s="658"/>
      <c r="AG53" s="658"/>
      <c r="AH53" s="658"/>
      <c r="AI53" s="658"/>
      <c r="AJ53" s="658"/>
      <c r="AK53" s="658"/>
      <c r="AL53" s="658"/>
      <c r="AM53" s="658"/>
      <c r="AN53" s="658"/>
      <c r="AO53" s="658"/>
      <c r="AP53" s="658"/>
      <c r="AQ53" s="658"/>
      <c r="AR53" s="658"/>
      <c r="AS53" s="658"/>
      <c r="AT53" s="658"/>
      <c r="AU53" s="658"/>
      <c r="AV53" s="658"/>
      <c r="AW53" s="658"/>
      <c r="AX53" s="658"/>
      <c r="AY53" s="658"/>
      <c r="AZ53" s="658"/>
      <c r="BA53" s="658"/>
      <c r="BB53" s="658"/>
      <c r="BC53" s="658"/>
      <c r="BD53" s="658"/>
      <c r="BE53" s="658"/>
      <c r="BF53" s="658"/>
      <c r="BG53" s="658"/>
      <c r="BH53" s="658"/>
      <c r="BI53" s="658"/>
      <c r="BJ53" s="659"/>
      <c r="BK53" s="666"/>
      <c r="BL53" s="667"/>
      <c r="BM53" s="667"/>
      <c r="BN53" s="667"/>
      <c r="BO53" s="668"/>
      <c r="BP53" s="675"/>
      <c r="BQ53" s="676"/>
      <c r="BR53" s="676"/>
      <c r="BS53" s="676"/>
      <c r="BT53" s="676"/>
      <c r="BU53" s="676"/>
      <c r="BV53" s="676"/>
      <c r="BW53" s="676"/>
      <c r="BX53" s="677"/>
    </row>
    <row r="54" spans="1:76" s="73" customFormat="1" ht="20.25" customHeight="1">
      <c r="A54" s="3"/>
      <c r="B54" s="636" t="s">
        <v>366</v>
      </c>
      <c r="C54" s="637"/>
      <c r="D54" s="642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  <c r="P54" s="643"/>
      <c r="Q54" s="643"/>
      <c r="R54" s="643"/>
      <c r="S54" s="643"/>
      <c r="T54" s="643"/>
      <c r="U54" s="643"/>
      <c r="V54" s="643"/>
      <c r="W54" s="644"/>
      <c r="X54" s="651"/>
      <c r="Y54" s="652"/>
      <c r="Z54" s="652"/>
      <c r="AA54" s="652"/>
      <c r="AB54" s="652"/>
      <c r="AC54" s="652"/>
      <c r="AD54" s="652"/>
      <c r="AE54" s="652"/>
      <c r="AF54" s="652"/>
      <c r="AG54" s="652"/>
      <c r="AH54" s="652"/>
      <c r="AI54" s="652"/>
      <c r="AJ54" s="652"/>
      <c r="AK54" s="652"/>
      <c r="AL54" s="652"/>
      <c r="AM54" s="652"/>
      <c r="AN54" s="652"/>
      <c r="AO54" s="652"/>
      <c r="AP54" s="652"/>
      <c r="AQ54" s="652"/>
      <c r="AR54" s="652"/>
      <c r="AS54" s="652"/>
      <c r="AT54" s="652"/>
      <c r="AU54" s="652"/>
      <c r="AV54" s="652"/>
      <c r="AW54" s="652"/>
      <c r="AX54" s="652"/>
      <c r="AY54" s="652"/>
      <c r="AZ54" s="652"/>
      <c r="BA54" s="652"/>
      <c r="BB54" s="652"/>
      <c r="BC54" s="652"/>
      <c r="BD54" s="652"/>
      <c r="BE54" s="652"/>
      <c r="BF54" s="652"/>
      <c r="BG54" s="652"/>
      <c r="BH54" s="652"/>
      <c r="BI54" s="652"/>
      <c r="BJ54" s="653"/>
      <c r="BK54" s="660"/>
      <c r="BL54" s="661"/>
      <c r="BM54" s="661"/>
      <c r="BN54" s="661"/>
      <c r="BO54" s="662"/>
      <c r="BP54" s="669"/>
      <c r="BQ54" s="670"/>
      <c r="BR54" s="670"/>
      <c r="BS54" s="670"/>
      <c r="BT54" s="670"/>
      <c r="BU54" s="670"/>
      <c r="BV54" s="670"/>
      <c r="BW54" s="670"/>
      <c r="BX54" s="671"/>
    </row>
    <row r="55" spans="1:76" s="73" customFormat="1" ht="20.25" customHeight="1">
      <c r="A55" s="122"/>
      <c r="B55" s="638"/>
      <c r="C55" s="639"/>
      <c r="D55" s="645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6"/>
      <c r="P55" s="646"/>
      <c r="Q55" s="646"/>
      <c r="R55" s="646"/>
      <c r="S55" s="646"/>
      <c r="T55" s="646"/>
      <c r="U55" s="646"/>
      <c r="V55" s="646"/>
      <c r="W55" s="647"/>
      <c r="X55" s="654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655"/>
      <c r="AL55" s="655"/>
      <c r="AM55" s="655"/>
      <c r="AN55" s="655"/>
      <c r="AO55" s="655"/>
      <c r="AP55" s="655"/>
      <c r="AQ55" s="655"/>
      <c r="AR55" s="655"/>
      <c r="AS55" s="655"/>
      <c r="AT55" s="655"/>
      <c r="AU55" s="655"/>
      <c r="AV55" s="655"/>
      <c r="AW55" s="655"/>
      <c r="AX55" s="655"/>
      <c r="AY55" s="655"/>
      <c r="AZ55" s="655"/>
      <c r="BA55" s="655"/>
      <c r="BB55" s="655"/>
      <c r="BC55" s="655"/>
      <c r="BD55" s="655"/>
      <c r="BE55" s="655"/>
      <c r="BF55" s="655"/>
      <c r="BG55" s="655"/>
      <c r="BH55" s="655"/>
      <c r="BI55" s="655"/>
      <c r="BJ55" s="656"/>
      <c r="BK55" s="663"/>
      <c r="BL55" s="664"/>
      <c r="BM55" s="664"/>
      <c r="BN55" s="664"/>
      <c r="BO55" s="665"/>
      <c r="BP55" s="672"/>
      <c r="BQ55" s="673"/>
      <c r="BR55" s="673"/>
      <c r="BS55" s="673"/>
      <c r="BT55" s="673"/>
      <c r="BU55" s="673"/>
      <c r="BV55" s="673"/>
      <c r="BW55" s="673"/>
      <c r="BX55" s="674"/>
    </row>
    <row r="56" spans="1:76" s="73" customFormat="1" ht="20.25" customHeight="1">
      <c r="A56" s="122"/>
      <c r="B56" s="638"/>
      <c r="C56" s="639"/>
      <c r="D56" s="645"/>
      <c r="E56" s="646"/>
      <c r="F56" s="646"/>
      <c r="G56" s="646"/>
      <c r="H56" s="646"/>
      <c r="I56" s="646"/>
      <c r="J56" s="646"/>
      <c r="K56" s="646"/>
      <c r="L56" s="646"/>
      <c r="M56" s="646"/>
      <c r="N56" s="646"/>
      <c r="O56" s="646"/>
      <c r="P56" s="646"/>
      <c r="Q56" s="646"/>
      <c r="R56" s="646"/>
      <c r="S56" s="646"/>
      <c r="T56" s="646"/>
      <c r="U56" s="646"/>
      <c r="V56" s="646"/>
      <c r="W56" s="647"/>
      <c r="X56" s="654"/>
      <c r="Y56" s="655"/>
      <c r="Z56" s="655"/>
      <c r="AA56" s="655"/>
      <c r="AB56" s="655"/>
      <c r="AC56" s="655"/>
      <c r="AD56" s="655"/>
      <c r="AE56" s="655"/>
      <c r="AF56" s="655"/>
      <c r="AG56" s="655"/>
      <c r="AH56" s="655"/>
      <c r="AI56" s="655"/>
      <c r="AJ56" s="655"/>
      <c r="AK56" s="655"/>
      <c r="AL56" s="655"/>
      <c r="AM56" s="655"/>
      <c r="AN56" s="655"/>
      <c r="AO56" s="655"/>
      <c r="AP56" s="655"/>
      <c r="AQ56" s="655"/>
      <c r="AR56" s="655"/>
      <c r="AS56" s="655"/>
      <c r="AT56" s="655"/>
      <c r="AU56" s="655"/>
      <c r="AV56" s="655"/>
      <c r="AW56" s="655"/>
      <c r="AX56" s="655"/>
      <c r="AY56" s="655"/>
      <c r="AZ56" s="655"/>
      <c r="BA56" s="655"/>
      <c r="BB56" s="655"/>
      <c r="BC56" s="655"/>
      <c r="BD56" s="655"/>
      <c r="BE56" s="655"/>
      <c r="BF56" s="655"/>
      <c r="BG56" s="655"/>
      <c r="BH56" s="655"/>
      <c r="BI56" s="655"/>
      <c r="BJ56" s="656"/>
      <c r="BK56" s="663"/>
      <c r="BL56" s="664"/>
      <c r="BM56" s="664"/>
      <c r="BN56" s="664"/>
      <c r="BO56" s="665"/>
      <c r="BP56" s="672"/>
      <c r="BQ56" s="673"/>
      <c r="BR56" s="673"/>
      <c r="BS56" s="673"/>
      <c r="BT56" s="673"/>
      <c r="BU56" s="673"/>
      <c r="BV56" s="673"/>
      <c r="BW56" s="673"/>
      <c r="BX56" s="674"/>
    </row>
    <row r="57" spans="1:76" s="3" customFormat="1" ht="20.25" customHeight="1">
      <c r="A57" s="122"/>
      <c r="B57" s="638"/>
      <c r="C57" s="639"/>
      <c r="D57" s="645"/>
      <c r="E57" s="646"/>
      <c r="F57" s="646"/>
      <c r="G57" s="646"/>
      <c r="H57" s="646"/>
      <c r="I57" s="646"/>
      <c r="J57" s="646"/>
      <c r="K57" s="646"/>
      <c r="L57" s="646"/>
      <c r="M57" s="646"/>
      <c r="N57" s="646"/>
      <c r="O57" s="646"/>
      <c r="P57" s="646"/>
      <c r="Q57" s="646"/>
      <c r="R57" s="646"/>
      <c r="S57" s="646"/>
      <c r="T57" s="646"/>
      <c r="U57" s="646"/>
      <c r="V57" s="646"/>
      <c r="W57" s="647"/>
      <c r="X57" s="654"/>
      <c r="Y57" s="655"/>
      <c r="Z57" s="655"/>
      <c r="AA57" s="655"/>
      <c r="AB57" s="655"/>
      <c r="AC57" s="655"/>
      <c r="AD57" s="655"/>
      <c r="AE57" s="655"/>
      <c r="AF57" s="655"/>
      <c r="AG57" s="655"/>
      <c r="AH57" s="655"/>
      <c r="AI57" s="655"/>
      <c r="AJ57" s="655"/>
      <c r="AK57" s="655"/>
      <c r="AL57" s="655"/>
      <c r="AM57" s="655"/>
      <c r="AN57" s="655"/>
      <c r="AO57" s="655"/>
      <c r="AP57" s="655"/>
      <c r="AQ57" s="655"/>
      <c r="AR57" s="655"/>
      <c r="AS57" s="655"/>
      <c r="AT57" s="655"/>
      <c r="AU57" s="655"/>
      <c r="AV57" s="655"/>
      <c r="AW57" s="655"/>
      <c r="AX57" s="655"/>
      <c r="AY57" s="655"/>
      <c r="AZ57" s="655"/>
      <c r="BA57" s="655"/>
      <c r="BB57" s="655"/>
      <c r="BC57" s="655"/>
      <c r="BD57" s="655"/>
      <c r="BE57" s="655"/>
      <c r="BF57" s="655"/>
      <c r="BG57" s="655"/>
      <c r="BH57" s="655"/>
      <c r="BI57" s="655"/>
      <c r="BJ57" s="656"/>
      <c r="BK57" s="663"/>
      <c r="BL57" s="664"/>
      <c r="BM57" s="664"/>
      <c r="BN57" s="664"/>
      <c r="BO57" s="665"/>
      <c r="BP57" s="672"/>
      <c r="BQ57" s="673"/>
      <c r="BR57" s="673"/>
      <c r="BS57" s="673"/>
      <c r="BT57" s="673"/>
      <c r="BU57" s="673"/>
      <c r="BV57" s="673"/>
      <c r="BW57" s="673"/>
      <c r="BX57" s="674"/>
    </row>
    <row r="58" spans="1:76" s="73" customFormat="1" ht="20.25" customHeight="1">
      <c r="A58" s="122"/>
      <c r="B58" s="638"/>
      <c r="C58" s="639"/>
      <c r="D58" s="645"/>
      <c r="E58" s="646"/>
      <c r="F58" s="646"/>
      <c r="G58" s="646"/>
      <c r="H58" s="646"/>
      <c r="I58" s="646"/>
      <c r="J58" s="646"/>
      <c r="K58" s="646"/>
      <c r="L58" s="646"/>
      <c r="M58" s="646"/>
      <c r="N58" s="646"/>
      <c r="O58" s="646"/>
      <c r="P58" s="646"/>
      <c r="Q58" s="646"/>
      <c r="R58" s="646"/>
      <c r="S58" s="646"/>
      <c r="T58" s="646"/>
      <c r="U58" s="646"/>
      <c r="V58" s="646"/>
      <c r="W58" s="647"/>
      <c r="X58" s="654"/>
      <c r="Y58" s="655"/>
      <c r="Z58" s="655"/>
      <c r="AA58" s="655"/>
      <c r="AB58" s="655"/>
      <c r="AC58" s="655"/>
      <c r="AD58" s="655"/>
      <c r="AE58" s="655"/>
      <c r="AF58" s="655"/>
      <c r="AG58" s="655"/>
      <c r="AH58" s="655"/>
      <c r="AI58" s="655"/>
      <c r="AJ58" s="655"/>
      <c r="AK58" s="655"/>
      <c r="AL58" s="655"/>
      <c r="AM58" s="655"/>
      <c r="AN58" s="655"/>
      <c r="AO58" s="655"/>
      <c r="AP58" s="655"/>
      <c r="AQ58" s="655"/>
      <c r="AR58" s="655"/>
      <c r="AS58" s="655"/>
      <c r="AT58" s="655"/>
      <c r="AU58" s="655"/>
      <c r="AV58" s="655"/>
      <c r="AW58" s="655"/>
      <c r="AX58" s="655"/>
      <c r="AY58" s="655"/>
      <c r="AZ58" s="655"/>
      <c r="BA58" s="655"/>
      <c r="BB58" s="655"/>
      <c r="BC58" s="655"/>
      <c r="BD58" s="655"/>
      <c r="BE58" s="655"/>
      <c r="BF58" s="655"/>
      <c r="BG58" s="655"/>
      <c r="BH58" s="655"/>
      <c r="BI58" s="655"/>
      <c r="BJ58" s="656"/>
      <c r="BK58" s="663"/>
      <c r="BL58" s="664"/>
      <c r="BM58" s="664"/>
      <c r="BN58" s="664"/>
      <c r="BO58" s="665"/>
      <c r="BP58" s="672"/>
      <c r="BQ58" s="673"/>
      <c r="BR58" s="673"/>
      <c r="BS58" s="673"/>
      <c r="BT58" s="673"/>
      <c r="BU58" s="673"/>
      <c r="BV58" s="673"/>
      <c r="BW58" s="673"/>
      <c r="BX58" s="674"/>
    </row>
    <row r="59" spans="2:76" s="73" customFormat="1" ht="20.25" customHeight="1">
      <c r="B59" s="640"/>
      <c r="C59" s="641"/>
      <c r="D59" s="648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50"/>
      <c r="X59" s="657"/>
      <c r="Y59" s="658"/>
      <c r="Z59" s="658"/>
      <c r="AA59" s="658"/>
      <c r="AB59" s="658"/>
      <c r="AC59" s="658"/>
      <c r="AD59" s="658"/>
      <c r="AE59" s="658"/>
      <c r="AF59" s="658"/>
      <c r="AG59" s="658"/>
      <c r="AH59" s="658"/>
      <c r="AI59" s="658"/>
      <c r="AJ59" s="658"/>
      <c r="AK59" s="658"/>
      <c r="AL59" s="658"/>
      <c r="AM59" s="658"/>
      <c r="AN59" s="658"/>
      <c r="AO59" s="658"/>
      <c r="AP59" s="658"/>
      <c r="AQ59" s="658"/>
      <c r="AR59" s="658"/>
      <c r="AS59" s="658"/>
      <c r="AT59" s="658"/>
      <c r="AU59" s="658"/>
      <c r="AV59" s="658"/>
      <c r="AW59" s="658"/>
      <c r="AX59" s="658"/>
      <c r="AY59" s="658"/>
      <c r="AZ59" s="658"/>
      <c r="BA59" s="658"/>
      <c r="BB59" s="658"/>
      <c r="BC59" s="658"/>
      <c r="BD59" s="658"/>
      <c r="BE59" s="658"/>
      <c r="BF59" s="658"/>
      <c r="BG59" s="658"/>
      <c r="BH59" s="658"/>
      <c r="BI59" s="658"/>
      <c r="BJ59" s="659"/>
      <c r="BK59" s="666"/>
      <c r="BL59" s="667"/>
      <c r="BM59" s="667"/>
      <c r="BN59" s="667"/>
      <c r="BO59" s="668"/>
      <c r="BP59" s="675"/>
      <c r="BQ59" s="676"/>
      <c r="BR59" s="676"/>
      <c r="BS59" s="676"/>
      <c r="BT59" s="676"/>
      <c r="BU59" s="676"/>
      <c r="BV59" s="676"/>
      <c r="BW59" s="676"/>
      <c r="BX59" s="677"/>
    </row>
    <row r="60" spans="1:76" s="73" customFormat="1" ht="20.25" customHeight="1">
      <c r="A60" s="3"/>
      <c r="B60" s="636" t="s">
        <v>367</v>
      </c>
      <c r="C60" s="637"/>
      <c r="D60" s="642"/>
      <c r="E60" s="643"/>
      <c r="F60" s="643"/>
      <c r="G60" s="643"/>
      <c r="H60" s="643"/>
      <c r="I60" s="643"/>
      <c r="J60" s="643"/>
      <c r="K60" s="643"/>
      <c r="L60" s="643"/>
      <c r="M60" s="643"/>
      <c r="N60" s="643"/>
      <c r="O60" s="643"/>
      <c r="P60" s="643"/>
      <c r="Q60" s="643"/>
      <c r="R60" s="643"/>
      <c r="S60" s="643"/>
      <c r="T60" s="643"/>
      <c r="U60" s="643"/>
      <c r="V60" s="643"/>
      <c r="W60" s="644"/>
      <c r="X60" s="651"/>
      <c r="Y60" s="652"/>
      <c r="Z60" s="652"/>
      <c r="AA60" s="652"/>
      <c r="AB60" s="652"/>
      <c r="AC60" s="652"/>
      <c r="AD60" s="652"/>
      <c r="AE60" s="652"/>
      <c r="AF60" s="652"/>
      <c r="AG60" s="652"/>
      <c r="AH60" s="652"/>
      <c r="AI60" s="652"/>
      <c r="AJ60" s="652"/>
      <c r="AK60" s="652"/>
      <c r="AL60" s="652"/>
      <c r="AM60" s="652"/>
      <c r="AN60" s="652"/>
      <c r="AO60" s="652"/>
      <c r="AP60" s="652"/>
      <c r="AQ60" s="652"/>
      <c r="AR60" s="652"/>
      <c r="AS60" s="652"/>
      <c r="AT60" s="652"/>
      <c r="AU60" s="652"/>
      <c r="AV60" s="652"/>
      <c r="AW60" s="652"/>
      <c r="AX60" s="652"/>
      <c r="AY60" s="652"/>
      <c r="AZ60" s="652"/>
      <c r="BA60" s="652"/>
      <c r="BB60" s="652"/>
      <c r="BC60" s="652"/>
      <c r="BD60" s="652"/>
      <c r="BE60" s="652"/>
      <c r="BF60" s="652"/>
      <c r="BG60" s="652"/>
      <c r="BH60" s="652"/>
      <c r="BI60" s="652"/>
      <c r="BJ60" s="653"/>
      <c r="BK60" s="660"/>
      <c r="BL60" s="661"/>
      <c r="BM60" s="661"/>
      <c r="BN60" s="661"/>
      <c r="BO60" s="662"/>
      <c r="BP60" s="669"/>
      <c r="BQ60" s="670"/>
      <c r="BR60" s="670"/>
      <c r="BS60" s="670"/>
      <c r="BT60" s="670"/>
      <c r="BU60" s="670"/>
      <c r="BV60" s="670"/>
      <c r="BW60" s="670"/>
      <c r="BX60" s="671"/>
    </row>
    <row r="61" spans="1:76" s="73" customFormat="1" ht="20.25" customHeight="1">
      <c r="A61" s="122"/>
      <c r="B61" s="638"/>
      <c r="C61" s="639"/>
      <c r="D61" s="645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7"/>
      <c r="X61" s="654"/>
      <c r="Y61" s="655"/>
      <c r="Z61" s="655"/>
      <c r="AA61" s="655"/>
      <c r="AB61" s="655"/>
      <c r="AC61" s="655"/>
      <c r="AD61" s="655"/>
      <c r="AE61" s="655"/>
      <c r="AF61" s="655"/>
      <c r="AG61" s="655"/>
      <c r="AH61" s="655"/>
      <c r="AI61" s="655"/>
      <c r="AJ61" s="655"/>
      <c r="AK61" s="655"/>
      <c r="AL61" s="655"/>
      <c r="AM61" s="655"/>
      <c r="AN61" s="655"/>
      <c r="AO61" s="655"/>
      <c r="AP61" s="655"/>
      <c r="AQ61" s="655"/>
      <c r="AR61" s="655"/>
      <c r="AS61" s="655"/>
      <c r="AT61" s="655"/>
      <c r="AU61" s="655"/>
      <c r="AV61" s="655"/>
      <c r="AW61" s="655"/>
      <c r="AX61" s="655"/>
      <c r="AY61" s="655"/>
      <c r="AZ61" s="655"/>
      <c r="BA61" s="655"/>
      <c r="BB61" s="655"/>
      <c r="BC61" s="655"/>
      <c r="BD61" s="655"/>
      <c r="BE61" s="655"/>
      <c r="BF61" s="655"/>
      <c r="BG61" s="655"/>
      <c r="BH61" s="655"/>
      <c r="BI61" s="655"/>
      <c r="BJ61" s="656"/>
      <c r="BK61" s="663"/>
      <c r="BL61" s="664"/>
      <c r="BM61" s="664"/>
      <c r="BN61" s="664"/>
      <c r="BO61" s="665"/>
      <c r="BP61" s="672"/>
      <c r="BQ61" s="673"/>
      <c r="BR61" s="673"/>
      <c r="BS61" s="673"/>
      <c r="BT61" s="673"/>
      <c r="BU61" s="673"/>
      <c r="BV61" s="673"/>
      <c r="BW61" s="673"/>
      <c r="BX61" s="674"/>
    </row>
    <row r="62" spans="1:76" s="73" customFormat="1" ht="20.25" customHeight="1">
      <c r="A62" s="122"/>
      <c r="B62" s="638"/>
      <c r="C62" s="639"/>
      <c r="D62" s="645"/>
      <c r="E62" s="646"/>
      <c r="F62" s="646"/>
      <c r="G62" s="646"/>
      <c r="H62" s="646"/>
      <c r="I62" s="646"/>
      <c r="J62" s="646"/>
      <c r="K62" s="646"/>
      <c r="L62" s="646"/>
      <c r="M62" s="646"/>
      <c r="N62" s="646"/>
      <c r="O62" s="646"/>
      <c r="P62" s="646"/>
      <c r="Q62" s="646"/>
      <c r="R62" s="646"/>
      <c r="S62" s="646"/>
      <c r="T62" s="646"/>
      <c r="U62" s="646"/>
      <c r="V62" s="646"/>
      <c r="W62" s="647"/>
      <c r="X62" s="654"/>
      <c r="Y62" s="655"/>
      <c r="Z62" s="655"/>
      <c r="AA62" s="655"/>
      <c r="AB62" s="655"/>
      <c r="AC62" s="655"/>
      <c r="AD62" s="655"/>
      <c r="AE62" s="655"/>
      <c r="AF62" s="655"/>
      <c r="AG62" s="655"/>
      <c r="AH62" s="655"/>
      <c r="AI62" s="655"/>
      <c r="AJ62" s="655"/>
      <c r="AK62" s="655"/>
      <c r="AL62" s="655"/>
      <c r="AM62" s="655"/>
      <c r="AN62" s="655"/>
      <c r="AO62" s="655"/>
      <c r="AP62" s="655"/>
      <c r="AQ62" s="655"/>
      <c r="AR62" s="655"/>
      <c r="AS62" s="655"/>
      <c r="AT62" s="655"/>
      <c r="AU62" s="655"/>
      <c r="AV62" s="655"/>
      <c r="AW62" s="655"/>
      <c r="AX62" s="655"/>
      <c r="AY62" s="655"/>
      <c r="AZ62" s="655"/>
      <c r="BA62" s="655"/>
      <c r="BB62" s="655"/>
      <c r="BC62" s="655"/>
      <c r="BD62" s="655"/>
      <c r="BE62" s="655"/>
      <c r="BF62" s="655"/>
      <c r="BG62" s="655"/>
      <c r="BH62" s="655"/>
      <c r="BI62" s="655"/>
      <c r="BJ62" s="656"/>
      <c r="BK62" s="663"/>
      <c r="BL62" s="664"/>
      <c r="BM62" s="664"/>
      <c r="BN62" s="664"/>
      <c r="BO62" s="665"/>
      <c r="BP62" s="672"/>
      <c r="BQ62" s="673"/>
      <c r="BR62" s="673"/>
      <c r="BS62" s="673"/>
      <c r="BT62" s="673"/>
      <c r="BU62" s="673"/>
      <c r="BV62" s="673"/>
      <c r="BW62" s="673"/>
      <c r="BX62" s="674"/>
    </row>
    <row r="63" spans="1:76" s="3" customFormat="1" ht="20.25" customHeight="1">
      <c r="A63" s="122"/>
      <c r="B63" s="638"/>
      <c r="C63" s="639"/>
      <c r="D63" s="645"/>
      <c r="E63" s="646"/>
      <c r="F63" s="646"/>
      <c r="G63" s="646"/>
      <c r="H63" s="646"/>
      <c r="I63" s="646"/>
      <c r="J63" s="646"/>
      <c r="K63" s="646"/>
      <c r="L63" s="646"/>
      <c r="M63" s="646"/>
      <c r="N63" s="646"/>
      <c r="O63" s="646"/>
      <c r="P63" s="646"/>
      <c r="Q63" s="646"/>
      <c r="R63" s="646"/>
      <c r="S63" s="646"/>
      <c r="T63" s="646"/>
      <c r="U63" s="646"/>
      <c r="V63" s="646"/>
      <c r="W63" s="647"/>
      <c r="X63" s="654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655"/>
      <c r="AL63" s="655"/>
      <c r="AM63" s="655"/>
      <c r="AN63" s="655"/>
      <c r="AO63" s="655"/>
      <c r="AP63" s="655"/>
      <c r="AQ63" s="655"/>
      <c r="AR63" s="655"/>
      <c r="AS63" s="655"/>
      <c r="AT63" s="655"/>
      <c r="AU63" s="655"/>
      <c r="AV63" s="655"/>
      <c r="AW63" s="655"/>
      <c r="AX63" s="655"/>
      <c r="AY63" s="655"/>
      <c r="AZ63" s="655"/>
      <c r="BA63" s="655"/>
      <c r="BB63" s="655"/>
      <c r="BC63" s="655"/>
      <c r="BD63" s="655"/>
      <c r="BE63" s="655"/>
      <c r="BF63" s="655"/>
      <c r="BG63" s="655"/>
      <c r="BH63" s="655"/>
      <c r="BI63" s="655"/>
      <c r="BJ63" s="656"/>
      <c r="BK63" s="663"/>
      <c r="BL63" s="664"/>
      <c r="BM63" s="664"/>
      <c r="BN63" s="664"/>
      <c r="BO63" s="665"/>
      <c r="BP63" s="672"/>
      <c r="BQ63" s="673"/>
      <c r="BR63" s="673"/>
      <c r="BS63" s="673"/>
      <c r="BT63" s="673"/>
      <c r="BU63" s="673"/>
      <c r="BV63" s="673"/>
      <c r="BW63" s="673"/>
      <c r="BX63" s="674"/>
    </row>
    <row r="64" spans="1:76" s="73" customFormat="1" ht="20.25" customHeight="1">
      <c r="A64" s="122"/>
      <c r="B64" s="638"/>
      <c r="C64" s="639"/>
      <c r="D64" s="645"/>
      <c r="E64" s="646"/>
      <c r="F64" s="646"/>
      <c r="G64" s="646"/>
      <c r="H64" s="646"/>
      <c r="I64" s="646"/>
      <c r="J64" s="646"/>
      <c r="K64" s="646"/>
      <c r="L64" s="646"/>
      <c r="M64" s="646"/>
      <c r="N64" s="646"/>
      <c r="O64" s="646"/>
      <c r="P64" s="646"/>
      <c r="Q64" s="646"/>
      <c r="R64" s="646"/>
      <c r="S64" s="646"/>
      <c r="T64" s="646"/>
      <c r="U64" s="646"/>
      <c r="V64" s="646"/>
      <c r="W64" s="647"/>
      <c r="X64" s="654"/>
      <c r="Y64" s="655"/>
      <c r="Z64" s="655"/>
      <c r="AA64" s="655"/>
      <c r="AB64" s="655"/>
      <c r="AC64" s="655"/>
      <c r="AD64" s="655"/>
      <c r="AE64" s="655"/>
      <c r="AF64" s="655"/>
      <c r="AG64" s="655"/>
      <c r="AH64" s="655"/>
      <c r="AI64" s="655"/>
      <c r="AJ64" s="655"/>
      <c r="AK64" s="655"/>
      <c r="AL64" s="655"/>
      <c r="AM64" s="655"/>
      <c r="AN64" s="655"/>
      <c r="AO64" s="655"/>
      <c r="AP64" s="655"/>
      <c r="AQ64" s="655"/>
      <c r="AR64" s="655"/>
      <c r="AS64" s="655"/>
      <c r="AT64" s="655"/>
      <c r="AU64" s="655"/>
      <c r="AV64" s="655"/>
      <c r="AW64" s="655"/>
      <c r="AX64" s="655"/>
      <c r="AY64" s="655"/>
      <c r="AZ64" s="655"/>
      <c r="BA64" s="655"/>
      <c r="BB64" s="655"/>
      <c r="BC64" s="655"/>
      <c r="BD64" s="655"/>
      <c r="BE64" s="655"/>
      <c r="BF64" s="655"/>
      <c r="BG64" s="655"/>
      <c r="BH64" s="655"/>
      <c r="BI64" s="655"/>
      <c r="BJ64" s="656"/>
      <c r="BK64" s="663"/>
      <c r="BL64" s="664"/>
      <c r="BM64" s="664"/>
      <c r="BN64" s="664"/>
      <c r="BO64" s="665"/>
      <c r="BP64" s="672"/>
      <c r="BQ64" s="673"/>
      <c r="BR64" s="673"/>
      <c r="BS64" s="673"/>
      <c r="BT64" s="673"/>
      <c r="BU64" s="673"/>
      <c r="BV64" s="673"/>
      <c r="BW64" s="673"/>
      <c r="BX64" s="674"/>
    </row>
    <row r="65" spans="2:76" s="73" customFormat="1" ht="20.25" customHeight="1">
      <c r="B65" s="640"/>
      <c r="C65" s="641"/>
      <c r="D65" s="648"/>
      <c r="E65" s="649"/>
      <c r="F65" s="649"/>
      <c r="G65" s="649"/>
      <c r="H65" s="649"/>
      <c r="I65" s="649"/>
      <c r="J65" s="649"/>
      <c r="K65" s="649"/>
      <c r="L65" s="649"/>
      <c r="M65" s="649"/>
      <c r="N65" s="649"/>
      <c r="O65" s="649"/>
      <c r="P65" s="649"/>
      <c r="Q65" s="649"/>
      <c r="R65" s="649"/>
      <c r="S65" s="649"/>
      <c r="T65" s="649"/>
      <c r="U65" s="649"/>
      <c r="V65" s="649"/>
      <c r="W65" s="650"/>
      <c r="X65" s="657"/>
      <c r="Y65" s="658"/>
      <c r="Z65" s="658"/>
      <c r="AA65" s="658"/>
      <c r="AB65" s="658"/>
      <c r="AC65" s="658"/>
      <c r="AD65" s="658"/>
      <c r="AE65" s="658"/>
      <c r="AF65" s="658"/>
      <c r="AG65" s="658"/>
      <c r="AH65" s="658"/>
      <c r="AI65" s="658"/>
      <c r="AJ65" s="658"/>
      <c r="AK65" s="658"/>
      <c r="AL65" s="658"/>
      <c r="AM65" s="658"/>
      <c r="AN65" s="658"/>
      <c r="AO65" s="658"/>
      <c r="AP65" s="658"/>
      <c r="AQ65" s="658"/>
      <c r="AR65" s="658"/>
      <c r="AS65" s="658"/>
      <c r="AT65" s="658"/>
      <c r="AU65" s="658"/>
      <c r="AV65" s="658"/>
      <c r="AW65" s="658"/>
      <c r="AX65" s="658"/>
      <c r="AY65" s="658"/>
      <c r="AZ65" s="658"/>
      <c r="BA65" s="658"/>
      <c r="BB65" s="658"/>
      <c r="BC65" s="658"/>
      <c r="BD65" s="658"/>
      <c r="BE65" s="658"/>
      <c r="BF65" s="658"/>
      <c r="BG65" s="658"/>
      <c r="BH65" s="658"/>
      <c r="BI65" s="658"/>
      <c r="BJ65" s="659"/>
      <c r="BK65" s="666"/>
      <c r="BL65" s="667"/>
      <c r="BM65" s="667"/>
      <c r="BN65" s="667"/>
      <c r="BO65" s="668"/>
      <c r="BP65" s="675"/>
      <c r="BQ65" s="676"/>
      <c r="BR65" s="676"/>
      <c r="BS65" s="676"/>
      <c r="BT65" s="676"/>
      <c r="BU65" s="676"/>
      <c r="BV65" s="676"/>
      <c r="BW65" s="676"/>
      <c r="BX65" s="677"/>
    </row>
    <row r="66" spans="2:76" s="73" customFormat="1" ht="20.25" customHeight="1">
      <c r="B66" s="636" t="s">
        <v>368</v>
      </c>
      <c r="C66" s="637"/>
      <c r="D66" s="642"/>
      <c r="E66" s="643"/>
      <c r="F66" s="643"/>
      <c r="G66" s="643"/>
      <c r="H66" s="643"/>
      <c r="I66" s="643"/>
      <c r="J66" s="643"/>
      <c r="K66" s="643"/>
      <c r="L66" s="643"/>
      <c r="M66" s="643"/>
      <c r="N66" s="643"/>
      <c r="O66" s="643"/>
      <c r="P66" s="643"/>
      <c r="Q66" s="643"/>
      <c r="R66" s="643"/>
      <c r="S66" s="643"/>
      <c r="T66" s="643"/>
      <c r="U66" s="643"/>
      <c r="V66" s="643"/>
      <c r="W66" s="644"/>
      <c r="X66" s="651"/>
      <c r="Y66" s="652"/>
      <c r="Z66" s="652"/>
      <c r="AA66" s="652"/>
      <c r="AB66" s="652"/>
      <c r="AC66" s="652"/>
      <c r="AD66" s="652"/>
      <c r="AE66" s="652"/>
      <c r="AF66" s="652"/>
      <c r="AG66" s="652"/>
      <c r="AH66" s="652"/>
      <c r="AI66" s="652"/>
      <c r="AJ66" s="652"/>
      <c r="AK66" s="652"/>
      <c r="AL66" s="652"/>
      <c r="AM66" s="652"/>
      <c r="AN66" s="652"/>
      <c r="AO66" s="652"/>
      <c r="AP66" s="652"/>
      <c r="AQ66" s="652"/>
      <c r="AR66" s="652"/>
      <c r="AS66" s="652"/>
      <c r="AT66" s="652"/>
      <c r="AU66" s="652"/>
      <c r="AV66" s="652"/>
      <c r="AW66" s="652"/>
      <c r="AX66" s="652"/>
      <c r="AY66" s="652"/>
      <c r="AZ66" s="652"/>
      <c r="BA66" s="652"/>
      <c r="BB66" s="652"/>
      <c r="BC66" s="652"/>
      <c r="BD66" s="652"/>
      <c r="BE66" s="652"/>
      <c r="BF66" s="652"/>
      <c r="BG66" s="652"/>
      <c r="BH66" s="652"/>
      <c r="BI66" s="652"/>
      <c r="BJ66" s="653"/>
      <c r="BK66" s="660"/>
      <c r="BL66" s="661"/>
      <c r="BM66" s="661"/>
      <c r="BN66" s="661"/>
      <c r="BO66" s="662"/>
      <c r="BP66" s="669"/>
      <c r="BQ66" s="670"/>
      <c r="BR66" s="670"/>
      <c r="BS66" s="670"/>
      <c r="BT66" s="670"/>
      <c r="BU66" s="670"/>
      <c r="BV66" s="670"/>
      <c r="BW66" s="670"/>
      <c r="BX66" s="671"/>
    </row>
    <row r="67" spans="2:76" s="73" customFormat="1" ht="20.25" customHeight="1">
      <c r="B67" s="638"/>
      <c r="C67" s="639"/>
      <c r="D67" s="645"/>
      <c r="E67" s="646"/>
      <c r="F67" s="646"/>
      <c r="G67" s="646"/>
      <c r="H67" s="646"/>
      <c r="I67" s="646"/>
      <c r="J67" s="646"/>
      <c r="K67" s="646"/>
      <c r="L67" s="646"/>
      <c r="M67" s="646"/>
      <c r="N67" s="646"/>
      <c r="O67" s="646"/>
      <c r="P67" s="646"/>
      <c r="Q67" s="646"/>
      <c r="R67" s="646"/>
      <c r="S67" s="646"/>
      <c r="T67" s="646"/>
      <c r="U67" s="646"/>
      <c r="V67" s="646"/>
      <c r="W67" s="647"/>
      <c r="X67" s="654"/>
      <c r="Y67" s="655"/>
      <c r="Z67" s="655"/>
      <c r="AA67" s="655"/>
      <c r="AB67" s="655"/>
      <c r="AC67" s="655"/>
      <c r="AD67" s="655"/>
      <c r="AE67" s="655"/>
      <c r="AF67" s="655"/>
      <c r="AG67" s="655"/>
      <c r="AH67" s="655"/>
      <c r="AI67" s="655"/>
      <c r="AJ67" s="655"/>
      <c r="AK67" s="655"/>
      <c r="AL67" s="655"/>
      <c r="AM67" s="655"/>
      <c r="AN67" s="655"/>
      <c r="AO67" s="655"/>
      <c r="AP67" s="655"/>
      <c r="AQ67" s="655"/>
      <c r="AR67" s="655"/>
      <c r="AS67" s="655"/>
      <c r="AT67" s="655"/>
      <c r="AU67" s="655"/>
      <c r="AV67" s="655"/>
      <c r="AW67" s="655"/>
      <c r="AX67" s="655"/>
      <c r="AY67" s="655"/>
      <c r="AZ67" s="655"/>
      <c r="BA67" s="655"/>
      <c r="BB67" s="655"/>
      <c r="BC67" s="655"/>
      <c r="BD67" s="655"/>
      <c r="BE67" s="655"/>
      <c r="BF67" s="655"/>
      <c r="BG67" s="655"/>
      <c r="BH67" s="655"/>
      <c r="BI67" s="655"/>
      <c r="BJ67" s="656"/>
      <c r="BK67" s="663"/>
      <c r="BL67" s="664"/>
      <c r="BM67" s="664"/>
      <c r="BN67" s="664"/>
      <c r="BO67" s="665"/>
      <c r="BP67" s="672"/>
      <c r="BQ67" s="673"/>
      <c r="BR67" s="673"/>
      <c r="BS67" s="673"/>
      <c r="BT67" s="673"/>
      <c r="BU67" s="673"/>
      <c r="BV67" s="673"/>
      <c r="BW67" s="673"/>
      <c r="BX67" s="674"/>
    </row>
    <row r="68" spans="2:76" s="73" customFormat="1" ht="20.25" customHeight="1">
      <c r="B68" s="638"/>
      <c r="C68" s="639"/>
      <c r="D68" s="645"/>
      <c r="E68" s="646"/>
      <c r="F68" s="646"/>
      <c r="G68" s="646"/>
      <c r="H68" s="646"/>
      <c r="I68" s="646"/>
      <c r="J68" s="646"/>
      <c r="K68" s="646"/>
      <c r="L68" s="646"/>
      <c r="M68" s="646"/>
      <c r="N68" s="646"/>
      <c r="O68" s="646"/>
      <c r="P68" s="646"/>
      <c r="Q68" s="646"/>
      <c r="R68" s="646"/>
      <c r="S68" s="646"/>
      <c r="T68" s="646"/>
      <c r="U68" s="646"/>
      <c r="V68" s="646"/>
      <c r="W68" s="647"/>
      <c r="X68" s="654"/>
      <c r="Y68" s="655"/>
      <c r="Z68" s="655"/>
      <c r="AA68" s="655"/>
      <c r="AB68" s="655"/>
      <c r="AC68" s="655"/>
      <c r="AD68" s="655"/>
      <c r="AE68" s="655"/>
      <c r="AF68" s="655"/>
      <c r="AG68" s="655"/>
      <c r="AH68" s="655"/>
      <c r="AI68" s="655"/>
      <c r="AJ68" s="655"/>
      <c r="AK68" s="655"/>
      <c r="AL68" s="655"/>
      <c r="AM68" s="655"/>
      <c r="AN68" s="655"/>
      <c r="AO68" s="655"/>
      <c r="AP68" s="655"/>
      <c r="AQ68" s="655"/>
      <c r="AR68" s="655"/>
      <c r="AS68" s="655"/>
      <c r="AT68" s="655"/>
      <c r="AU68" s="655"/>
      <c r="AV68" s="655"/>
      <c r="AW68" s="655"/>
      <c r="AX68" s="655"/>
      <c r="AY68" s="655"/>
      <c r="AZ68" s="655"/>
      <c r="BA68" s="655"/>
      <c r="BB68" s="655"/>
      <c r="BC68" s="655"/>
      <c r="BD68" s="655"/>
      <c r="BE68" s="655"/>
      <c r="BF68" s="655"/>
      <c r="BG68" s="655"/>
      <c r="BH68" s="655"/>
      <c r="BI68" s="655"/>
      <c r="BJ68" s="656"/>
      <c r="BK68" s="663"/>
      <c r="BL68" s="664"/>
      <c r="BM68" s="664"/>
      <c r="BN68" s="664"/>
      <c r="BO68" s="665"/>
      <c r="BP68" s="672"/>
      <c r="BQ68" s="673"/>
      <c r="BR68" s="673"/>
      <c r="BS68" s="673"/>
      <c r="BT68" s="673"/>
      <c r="BU68" s="673"/>
      <c r="BV68" s="673"/>
      <c r="BW68" s="673"/>
      <c r="BX68" s="674"/>
    </row>
    <row r="69" spans="2:76" s="73" customFormat="1" ht="20.25" customHeight="1">
      <c r="B69" s="638"/>
      <c r="C69" s="639"/>
      <c r="D69" s="645"/>
      <c r="E69" s="646"/>
      <c r="F69" s="646"/>
      <c r="G69" s="646"/>
      <c r="H69" s="646"/>
      <c r="I69" s="646"/>
      <c r="J69" s="646"/>
      <c r="K69" s="646"/>
      <c r="L69" s="646"/>
      <c r="M69" s="646"/>
      <c r="N69" s="646"/>
      <c r="O69" s="646"/>
      <c r="P69" s="646"/>
      <c r="Q69" s="646"/>
      <c r="R69" s="646"/>
      <c r="S69" s="646"/>
      <c r="T69" s="646"/>
      <c r="U69" s="646"/>
      <c r="V69" s="646"/>
      <c r="W69" s="647"/>
      <c r="X69" s="654"/>
      <c r="Y69" s="655"/>
      <c r="Z69" s="655"/>
      <c r="AA69" s="655"/>
      <c r="AB69" s="655"/>
      <c r="AC69" s="655"/>
      <c r="AD69" s="655"/>
      <c r="AE69" s="655"/>
      <c r="AF69" s="655"/>
      <c r="AG69" s="655"/>
      <c r="AH69" s="655"/>
      <c r="AI69" s="655"/>
      <c r="AJ69" s="655"/>
      <c r="AK69" s="655"/>
      <c r="AL69" s="655"/>
      <c r="AM69" s="655"/>
      <c r="AN69" s="655"/>
      <c r="AO69" s="655"/>
      <c r="AP69" s="655"/>
      <c r="AQ69" s="655"/>
      <c r="AR69" s="655"/>
      <c r="AS69" s="655"/>
      <c r="AT69" s="655"/>
      <c r="AU69" s="655"/>
      <c r="AV69" s="655"/>
      <c r="AW69" s="655"/>
      <c r="AX69" s="655"/>
      <c r="AY69" s="655"/>
      <c r="AZ69" s="655"/>
      <c r="BA69" s="655"/>
      <c r="BB69" s="655"/>
      <c r="BC69" s="655"/>
      <c r="BD69" s="655"/>
      <c r="BE69" s="655"/>
      <c r="BF69" s="655"/>
      <c r="BG69" s="655"/>
      <c r="BH69" s="655"/>
      <c r="BI69" s="655"/>
      <c r="BJ69" s="656"/>
      <c r="BK69" s="663"/>
      <c r="BL69" s="664"/>
      <c r="BM69" s="664"/>
      <c r="BN69" s="664"/>
      <c r="BO69" s="665"/>
      <c r="BP69" s="672"/>
      <c r="BQ69" s="673"/>
      <c r="BR69" s="673"/>
      <c r="BS69" s="673"/>
      <c r="BT69" s="673"/>
      <c r="BU69" s="673"/>
      <c r="BV69" s="673"/>
      <c r="BW69" s="673"/>
      <c r="BX69" s="674"/>
    </row>
    <row r="70" spans="2:76" s="73" customFormat="1" ht="20.25" customHeight="1">
      <c r="B70" s="638"/>
      <c r="C70" s="639"/>
      <c r="D70" s="645"/>
      <c r="E70" s="646"/>
      <c r="F70" s="646"/>
      <c r="G70" s="646"/>
      <c r="H70" s="646"/>
      <c r="I70" s="646"/>
      <c r="J70" s="646"/>
      <c r="K70" s="646"/>
      <c r="L70" s="646"/>
      <c r="M70" s="646"/>
      <c r="N70" s="646"/>
      <c r="O70" s="646"/>
      <c r="P70" s="646"/>
      <c r="Q70" s="646"/>
      <c r="R70" s="646"/>
      <c r="S70" s="646"/>
      <c r="T70" s="646"/>
      <c r="U70" s="646"/>
      <c r="V70" s="646"/>
      <c r="W70" s="647"/>
      <c r="X70" s="654"/>
      <c r="Y70" s="655"/>
      <c r="Z70" s="655"/>
      <c r="AA70" s="655"/>
      <c r="AB70" s="655"/>
      <c r="AC70" s="655"/>
      <c r="AD70" s="655"/>
      <c r="AE70" s="655"/>
      <c r="AF70" s="655"/>
      <c r="AG70" s="655"/>
      <c r="AH70" s="655"/>
      <c r="AI70" s="655"/>
      <c r="AJ70" s="655"/>
      <c r="AK70" s="655"/>
      <c r="AL70" s="655"/>
      <c r="AM70" s="655"/>
      <c r="AN70" s="655"/>
      <c r="AO70" s="655"/>
      <c r="AP70" s="655"/>
      <c r="AQ70" s="655"/>
      <c r="AR70" s="655"/>
      <c r="AS70" s="655"/>
      <c r="AT70" s="655"/>
      <c r="AU70" s="655"/>
      <c r="AV70" s="655"/>
      <c r="AW70" s="655"/>
      <c r="AX70" s="655"/>
      <c r="AY70" s="655"/>
      <c r="AZ70" s="655"/>
      <c r="BA70" s="655"/>
      <c r="BB70" s="655"/>
      <c r="BC70" s="655"/>
      <c r="BD70" s="655"/>
      <c r="BE70" s="655"/>
      <c r="BF70" s="655"/>
      <c r="BG70" s="655"/>
      <c r="BH70" s="655"/>
      <c r="BI70" s="655"/>
      <c r="BJ70" s="656"/>
      <c r="BK70" s="663"/>
      <c r="BL70" s="664"/>
      <c r="BM70" s="664"/>
      <c r="BN70" s="664"/>
      <c r="BO70" s="665"/>
      <c r="BP70" s="672"/>
      <c r="BQ70" s="673"/>
      <c r="BR70" s="673"/>
      <c r="BS70" s="673"/>
      <c r="BT70" s="673"/>
      <c r="BU70" s="673"/>
      <c r="BV70" s="673"/>
      <c r="BW70" s="673"/>
      <c r="BX70" s="674"/>
    </row>
    <row r="71" spans="2:76" s="73" customFormat="1" ht="20.25" customHeight="1">
      <c r="B71" s="640"/>
      <c r="C71" s="641"/>
      <c r="D71" s="648"/>
      <c r="E71" s="649"/>
      <c r="F71" s="649"/>
      <c r="G71" s="649"/>
      <c r="H71" s="649"/>
      <c r="I71" s="649"/>
      <c r="J71" s="649"/>
      <c r="K71" s="649"/>
      <c r="L71" s="649"/>
      <c r="M71" s="649"/>
      <c r="N71" s="649"/>
      <c r="O71" s="649"/>
      <c r="P71" s="649"/>
      <c r="Q71" s="649"/>
      <c r="R71" s="649"/>
      <c r="S71" s="649"/>
      <c r="T71" s="649"/>
      <c r="U71" s="649"/>
      <c r="V71" s="649"/>
      <c r="W71" s="650"/>
      <c r="X71" s="657"/>
      <c r="Y71" s="658"/>
      <c r="Z71" s="658"/>
      <c r="AA71" s="658"/>
      <c r="AB71" s="658"/>
      <c r="AC71" s="658"/>
      <c r="AD71" s="658"/>
      <c r="AE71" s="658"/>
      <c r="AF71" s="658"/>
      <c r="AG71" s="658"/>
      <c r="AH71" s="658"/>
      <c r="AI71" s="658"/>
      <c r="AJ71" s="658"/>
      <c r="AK71" s="658"/>
      <c r="AL71" s="658"/>
      <c r="AM71" s="658"/>
      <c r="AN71" s="658"/>
      <c r="AO71" s="658"/>
      <c r="AP71" s="658"/>
      <c r="AQ71" s="658"/>
      <c r="AR71" s="658"/>
      <c r="AS71" s="658"/>
      <c r="AT71" s="658"/>
      <c r="AU71" s="658"/>
      <c r="AV71" s="658"/>
      <c r="AW71" s="658"/>
      <c r="AX71" s="658"/>
      <c r="AY71" s="658"/>
      <c r="AZ71" s="658"/>
      <c r="BA71" s="658"/>
      <c r="BB71" s="658"/>
      <c r="BC71" s="658"/>
      <c r="BD71" s="658"/>
      <c r="BE71" s="658"/>
      <c r="BF71" s="658"/>
      <c r="BG71" s="658"/>
      <c r="BH71" s="658"/>
      <c r="BI71" s="658"/>
      <c r="BJ71" s="659"/>
      <c r="BK71" s="666"/>
      <c r="BL71" s="667"/>
      <c r="BM71" s="667"/>
      <c r="BN71" s="667"/>
      <c r="BO71" s="668"/>
      <c r="BP71" s="675"/>
      <c r="BQ71" s="676"/>
      <c r="BR71" s="676"/>
      <c r="BS71" s="676"/>
      <c r="BT71" s="676"/>
      <c r="BU71" s="676"/>
      <c r="BV71" s="676"/>
      <c r="BW71" s="676"/>
      <c r="BX71" s="677"/>
    </row>
    <row r="72" spans="2:76" s="73" customFormat="1" ht="20.25" customHeight="1">
      <c r="B72" s="636" t="s">
        <v>404</v>
      </c>
      <c r="C72" s="637"/>
      <c r="D72" s="642"/>
      <c r="E72" s="643"/>
      <c r="F72" s="643"/>
      <c r="G72" s="643"/>
      <c r="H72" s="643"/>
      <c r="I72" s="643"/>
      <c r="J72" s="643"/>
      <c r="K72" s="643"/>
      <c r="L72" s="643"/>
      <c r="M72" s="643"/>
      <c r="N72" s="643"/>
      <c r="O72" s="643"/>
      <c r="P72" s="643"/>
      <c r="Q72" s="643"/>
      <c r="R72" s="643"/>
      <c r="S72" s="643"/>
      <c r="T72" s="643"/>
      <c r="U72" s="643"/>
      <c r="V72" s="643"/>
      <c r="W72" s="644"/>
      <c r="X72" s="651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652"/>
      <c r="AK72" s="652"/>
      <c r="AL72" s="652"/>
      <c r="AM72" s="652"/>
      <c r="AN72" s="652"/>
      <c r="AO72" s="652"/>
      <c r="AP72" s="652"/>
      <c r="AQ72" s="652"/>
      <c r="AR72" s="652"/>
      <c r="AS72" s="652"/>
      <c r="AT72" s="652"/>
      <c r="AU72" s="652"/>
      <c r="AV72" s="652"/>
      <c r="AW72" s="652"/>
      <c r="AX72" s="652"/>
      <c r="AY72" s="652"/>
      <c r="AZ72" s="652"/>
      <c r="BA72" s="652"/>
      <c r="BB72" s="652"/>
      <c r="BC72" s="652"/>
      <c r="BD72" s="652"/>
      <c r="BE72" s="652"/>
      <c r="BF72" s="652"/>
      <c r="BG72" s="652"/>
      <c r="BH72" s="652"/>
      <c r="BI72" s="652"/>
      <c r="BJ72" s="653"/>
      <c r="BK72" s="660"/>
      <c r="BL72" s="661"/>
      <c r="BM72" s="661"/>
      <c r="BN72" s="661"/>
      <c r="BO72" s="662"/>
      <c r="BP72" s="669"/>
      <c r="BQ72" s="670"/>
      <c r="BR72" s="670"/>
      <c r="BS72" s="670"/>
      <c r="BT72" s="670"/>
      <c r="BU72" s="670"/>
      <c r="BV72" s="670"/>
      <c r="BW72" s="670"/>
      <c r="BX72" s="671"/>
    </row>
    <row r="73" spans="2:76" s="73" customFormat="1" ht="20.25" customHeight="1">
      <c r="B73" s="638"/>
      <c r="C73" s="639"/>
      <c r="D73" s="645"/>
      <c r="E73" s="646"/>
      <c r="F73" s="646"/>
      <c r="G73" s="646"/>
      <c r="H73" s="646"/>
      <c r="I73" s="646"/>
      <c r="J73" s="646"/>
      <c r="K73" s="646"/>
      <c r="L73" s="646"/>
      <c r="M73" s="646"/>
      <c r="N73" s="646"/>
      <c r="O73" s="646"/>
      <c r="P73" s="646"/>
      <c r="Q73" s="646"/>
      <c r="R73" s="646"/>
      <c r="S73" s="646"/>
      <c r="T73" s="646"/>
      <c r="U73" s="646"/>
      <c r="V73" s="646"/>
      <c r="W73" s="647"/>
      <c r="X73" s="654"/>
      <c r="Y73" s="655"/>
      <c r="Z73" s="655"/>
      <c r="AA73" s="655"/>
      <c r="AB73" s="655"/>
      <c r="AC73" s="655"/>
      <c r="AD73" s="655"/>
      <c r="AE73" s="655"/>
      <c r="AF73" s="655"/>
      <c r="AG73" s="655"/>
      <c r="AH73" s="655"/>
      <c r="AI73" s="655"/>
      <c r="AJ73" s="655"/>
      <c r="AK73" s="655"/>
      <c r="AL73" s="655"/>
      <c r="AM73" s="655"/>
      <c r="AN73" s="655"/>
      <c r="AO73" s="655"/>
      <c r="AP73" s="655"/>
      <c r="AQ73" s="655"/>
      <c r="AR73" s="655"/>
      <c r="AS73" s="655"/>
      <c r="AT73" s="655"/>
      <c r="AU73" s="655"/>
      <c r="AV73" s="655"/>
      <c r="AW73" s="655"/>
      <c r="AX73" s="655"/>
      <c r="AY73" s="655"/>
      <c r="AZ73" s="655"/>
      <c r="BA73" s="655"/>
      <c r="BB73" s="655"/>
      <c r="BC73" s="655"/>
      <c r="BD73" s="655"/>
      <c r="BE73" s="655"/>
      <c r="BF73" s="655"/>
      <c r="BG73" s="655"/>
      <c r="BH73" s="655"/>
      <c r="BI73" s="655"/>
      <c r="BJ73" s="656"/>
      <c r="BK73" s="663"/>
      <c r="BL73" s="664"/>
      <c r="BM73" s="664"/>
      <c r="BN73" s="664"/>
      <c r="BO73" s="665"/>
      <c r="BP73" s="672"/>
      <c r="BQ73" s="673"/>
      <c r="BR73" s="673"/>
      <c r="BS73" s="673"/>
      <c r="BT73" s="673"/>
      <c r="BU73" s="673"/>
      <c r="BV73" s="673"/>
      <c r="BW73" s="673"/>
      <c r="BX73" s="674"/>
    </row>
    <row r="74" spans="2:76" s="73" customFormat="1" ht="20.25" customHeight="1">
      <c r="B74" s="638"/>
      <c r="C74" s="639"/>
      <c r="D74" s="645"/>
      <c r="E74" s="646"/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7"/>
      <c r="X74" s="654"/>
      <c r="Y74" s="655"/>
      <c r="Z74" s="655"/>
      <c r="AA74" s="655"/>
      <c r="AB74" s="655"/>
      <c r="AC74" s="655"/>
      <c r="AD74" s="655"/>
      <c r="AE74" s="655"/>
      <c r="AF74" s="655"/>
      <c r="AG74" s="655"/>
      <c r="AH74" s="655"/>
      <c r="AI74" s="655"/>
      <c r="AJ74" s="655"/>
      <c r="AK74" s="655"/>
      <c r="AL74" s="655"/>
      <c r="AM74" s="655"/>
      <c r="AN74" s="655"/>
      <c r="AO74" s="655"/>
      <c r="AP74" s="655"/>
      <c r="AQ74" s="655"/>
      <c r="AR74" s="655"/>
      <c r="AS74" s="655"/>
      <c r="AT74" s="655"/>
      <c r="AU74" s="655"/>
      <c r="AV74" s="655"/>
      <c r="AW74" s="655"/>
      <c r="AX74" s="655"/>
      <c r="AY74" s="655"/>
      <c r="AZ74" s="655"/>
      <c r="BA74" s="655"/>
      <c r="BB74" s="655"/>
      <c r="BC74" s="655"/>
      <c r="BD74" s="655"/>
      <c r="BE74" s="655"/>
      <c r="BF74" s="655"/>
      <c r="BG74" s="655"/>
      <c r="BH74" s="655"/>
      <c r="BI74" s="655"/>
      <c r="BJ74" s="656"/>
      <c r="BK74" s="663"/>
      <c r="BL74" s="664"/>
      <c r="BM74" s="664"/>
      <c r="BN74" s="664"/>
      <c r="BO74" s="665"/>
      <c r="BP74" s="672"/>
      <c r="BQ74" s="673"/>
      <c r="BR74" s="673"/>
      <c r="BS74" s="673"/>
      <c r="BT74" s="673"/>
      <c r="BU74" s="673"/>
      <c r="BV74" s="673"/>
      <c r="BW74" s="673"/>
      <c r="BX74" s="674"/>
    </row>
    <row r="75" spans="2:76" s="73" customFormat="1" ht="20.25" customHeight="1">
      <c r="B75" s="638"/>
      <c r="C75" s="639"/>
      <c r="D75" s="645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7"/>
      <c r="X75" s="654"/>
      <c r="Y75" s="655"/>
      <c r="Z75" s="655"/>
      <c r="AA75" s="655"/>
      <c r="AB75" s="655"/>
      <c r="AC75" s="655"/>
      <c r="AD75" s="655"/>
      <c r="AE75" s="655"/>
      <c r="AF75" s="655"/>
      <c r="AG75" s="655"/>
      <c r="AH75" s="655"/>
      <c r="AI75" s="655"/>
      <c r="AJ75" s="655"/>
      <c r="AK75" s="655"/>
      <c r="AL75" s="655"/>
      <c r="AM75" s="655"/>
      <c r="AN75" s="655"/>
      <c r="AO75" s="655"/>
      <c r="AP75" s="655"/>
      <c r="AQ75" s="655"/>
      <c r="AR75" s="655"/>
      <c r="AS75" s="655"/>
      <c r="AT75" s="655"/>
      <c r="AU75" s="655"/>
      <c r="AV75" s="655"/>
      <c r="AW75" s="655"/>
      <c r="AX75" s="655"/>
      <c r="AY75" s="655"/>
      <c r="AZ75" s="655"/>
      <c r="BA75" s="655"/>
      <c r="BB75" s="655"/>
      <c r="BC75" s="655"/>
      <c r="BD75" s="655"/>
      <c r="BE75" s="655"/>
      <c r="BF75" s="655"/>
      <c r="BG75" s="655"/>
      <c r="BH75" s="655"/>
      <c r="BI75" s="655"/>
      <c r="BJ75" s="656"/>
      <c r="BK75" s="663"/>
      <c r="BL75" s="664"/>
      <c r="BM75" s="664"/>
      <c r="BN75" s="664"/>
      <c r="BO75" s="665"/>
      <c r="BP75" s="672"/>
      <c r="BQ75" s="673"/>
      <c r="BR75" s="673"/>
      <c r="BS75" s="673"/>
      <c r="BT75" s="673"/>
      <c r="BU75" s="673"/>
      <c r="BV75" s="673"/>
      <c r="BW75" s="673"/>
      <c r="BX75" s="674"/>
    </row>
    <row r="76" spans="2:76" s="73" customFormat="1" ht="20.25" customHeight="1">
      <c r="B76" s="638"/>
      <c r="C76" s="639"/>
      <c r="D76" s="645"/>
      <c r="E76" s="646"/>
      <c r="F76" s="646"/>
      <c r="G76" s="646"/>
      <c r="H76" s="646"/>
      <c r="I76" s="646"/>
      <c r="J76" s="646"/>
      <c r="K76" s="646"/>
      <c r="L76" s="646"/>
      <c r="M76" s="646"/>
      <c r="N76" s="646"/>
      <c r="O76" s="646"/>
      <c r="P76" s="646"/>
      <c r="Q76" s="646"/>
      <c r="R76" s="646"/>
      <c r="S76" s="646"/>
      <c r="T76" s="646"/>
      <c r="U76" s="646"/>
      <c r="V76" s="646"/>
      <c r="W76" s="647"/>
      <c r="X76" s="654"/>
      <c r="Y76" s="655"/>
      <c r="Z76" s="655"/>
      <c r="AA76" s="655"/>
      <c r="AB76" s="655"/>
      <c r="AC76" s="655"/>
      <c r="AD76" s="655"/>
      <c r="AE76" s="655"/>
      <c r="AF76" s="655"/>
      <c r="AG76" s="655"/>
      <c r="AH76" s="655"/>
      <c r="AI76" s="655"/>
      <c r="AJ76" s="655"/>
      <c r="AK76" s="655"/>
      <c r="AL76" s="655"/>
      <c r="AM76" s="655"/>
      <c r="AN76" s="655"/>
      <c r="AO76" s="655"/>
      <c r="AP76" s="655"/>
      <c r="AQ76" s="655"/>
      <c r="AR76" s="655"/>
      <c r="AS76" s="655"/>
      <c r="AT76" s="655"/>
      <c r="AU76" s="655"/>
      <c r="AV76" s="655"/>
      <c r="AW76" s="655"/>
      <c r="AX76" s="655"/>
      <c r="AY76" s="655"/>
      <c r="AZ76" s="655"/>
      <c r="BA76" s="655"/>
      <c r="BB76" s="655"/>
      <c r="BC76" s="655"/>
      <c r="BD76" s="655"/>
      <c r="BE76" s="655"/>
      <c r="BF76" s="655"/>
      <c r="BG76" s="655"/>
      <c r="BH76" s="655"/>
      <c r="BI76" s="655"/>
      <c r="BJ76" s="656"/>
      <c r="BK76" s="663"/>
      <c r="BL76" s="664"/>
      <c r="BM76" s="664"/>
      <c r="BN76" s="664"/>
      <c r="BO76" s="665"/>
      <c r="BP76" s="672"/>
      <c r="BQ76" s="673"/>
      <c r="BR76" s="673"/>
      <c r="BS76" s="673"/>
      <c r="BT76" s="673"/>
      <c r="BU76" s="673"/>
      <c r="BV76" s="673"/>
      <c r="BW76" s="673"/>
      <c r="BX76" s="674"/>
    </row>
    <row r="77" spans="2:76" s="73" customFormat="1" ht="20.25" customHeight="1">
      <c r="B77" s="640"/>
      <c r="C77" s="641"/>
      <c r="D77" s="648"/>
      <c r="E77" s="649"/>
      <c r="F77" s="649"/>
      <c r="G77" s="649"/>
      <c r="H77" s="649"/>
      <c r="I77" s="649"/>
      <c r="J77" s="649"/>
      <c r="K77" s="649"/>
      <c r="L77" s="649"/>
      <c r="M77" s="649"/>
      <c r="N77" s="649"/>
      <c r="O77" s="649"/>
      <c r="P77" s="649"/>
      <c r="Q77" s="649"/>
      <c r="R77" s="649"/>
      <c r="S77" s="649"/>
      <c r="T77" s="649"/>
      <c r="U77" s="649"/>
      <c r="V77" s="649"/>
      <c r="W77" s="650"/>
      <c r="X77" s="657"/>
      <c r="Y77" s="658"/>
      <c r="Z77" s="658"/>
      <c r="AA77" s="658"/>
      <c r="AB77" s="658"/>
      <c r="AC77" s="658"/>
      <c r="AD77" s="658"/>
      <c r="AE77" s="658"/>
      <c r="AF77" s="658"/>
      <c r="AG77" s="658"/>
      <c r="AH77" s="658"/>
      <c r="AI77" s="658"/>
      <c r="AJ77" s="658"/>
      <c r="AK77" s="658"/>
      <c r="AL77" s="658"/>
      <c r="AM77" s="658"/>
      <c r="AN77" s="658"/>
      <c r="AO77" s="658"/>
      <c r="AP77" s="658"/>
      <c r="AQ77" s="658"/>
      <c r="AR77" s="658"/>
      <c r="AS77" s="658"/>
      <c r="AT77" s="658"/>
      <c r="AU77" s="658"/>
      <c r="AV77" s="658"/>
      <c r="AW77" s="658"/>
      <c r="AX77" s="658"/>
      <c r="AY77" s="658"/>
      <c r="AZ77" s="658"/>
      <c r="BA77" s="658"/>
      <c r="BB77" s="658"/>
      <c r="BC77" s="658"/>
      <c r="BD77" s="658"/>
      <c r="BE77" s="658"/>
      <c r="BF77" s="658"/>
      <c r="BG77" s="658"/>
      <c r="BH77" s="658"/>
      <c r="BI77" s="658"/>
      <c r="BJ77" s="659"/>
      <c r="BK77" s="666"/>
      <c r="BL77" s="667"/>
      <c r="BM77" s="667"/>
      <c r="BN77" s="667"/>
      <c r="BO77" s="668"/>
      <c r="BP77" s="675"/>
      <c r="BQ77" s="676"/>
      <c r="BR77" s="676"/>
      <c r="BS77" s="676"/>
      <c r="BT77" s="676"/>
      <c r="BU77" s="676"/>
      <c r="BV77" s="676"/>
      <c r="BW77" s="676"/>
      <c r="BX77" s="677"/>
    </row>
    <row r="78" spans="2:76" s="73" customFormat="1" ht="20.25" customHeight="1">
      <c r="B78" s="636" t="s">
        <v>410</v>
      </c>
      <c r="C78" s="637"/>
      <c r="D78" s="642"/>
      <c r="E78" s="643"/>
      <c r="F78" s="643"/>
      <c r="G78" s="643"/>
      <c r="H78" s="643"/>
      <c r="I78" s="643"/>
      <c r="J78" s="643"/>
      <c r="K78" s="643"/>
      <c r="L78" s="643"/>
      <c r="M78" s="643"/>
      <c r="N78" s="643"/>
      <c r="O78" s="643"/>
      <c r="P78" s="643"/>
      <c r="Q78" s="643"/>
      <c r="R78" s="643"/>
      <c r="S78" s="643"/>
      <c r="T78" s="643"/>
      <c r="U78" s="643"/>
      <c r="V78" s="643"/>
      <c r="W78" s="644"/>
      <c r="X78" s="651"/>
      <c r="Y78" s="652"/>
      <c r="Z78" s="652"/>
      <c r="AA78" s="652"/>
      <c r="AB78" s="652"/>
      <c r="AC78" s="652"/>
      <c r="AD78" s="652"/>
      <c r="AE78" s="652"/>
      <c r="AF78" s="652"/>
      <c r="AG78" s="652"/>
      <c r="AH78" s="652"/>
      <c r="AI78" s="652"/>
      <c r="AJ78" s="652"/>
      <c r="AK78" s="652"/>
      <c r="AL78" s="652"/>
      <c r="AM78" s="652"/>
      <c r="AN78" s="652"/>
      <c r="AO78" s="652"/>
      <c r="AP78" s="652"/>
      <c r="AQ78" s="652"/>
      <c r="AR78" s="652"/>
      <c r="AS78" s="652"/>
      <c r="AT78" s="652"/>
      <c r="AU78" s="652"/>
      <c r="AV78" s="652"/>
      <c r="AW78" s="652"/>
      <c r="AX78" s="652"/>
      <c r="AY78" s="652"/>
      <c r="AZ78" s="652"/>
      <c r="BA78" s="652"/>
      <c r="BB78" s="652"/>
      <c r="BC78" s="652"/>
      <c r="BD78" s="652"/>
      <c r="BE78" s="652"/>
      <c r="BF78" s="652"/>
      <c r="BG78" s="652"/>
      <c r="BH78" s="652"/>
      <c r="BI78" s="652"/>
      <c r="BJ78" s="653"/>
      <c r="BK78" s="660"/>
      <c r="BL78" s="661"/>
      <c r="BM78" s="661"/>
      <c r="BN78" s="661"/>
      <c r="BO78" s="662"/>
      <c r="BP78" s="669"/>
      <c r="BQ78" s="670"/>
      <c r="BR78" s="670"/>
      <c r="BS78" s="670"/>
      <c r="BT78" s="670"/>
      <c r="BU78" s="670"/>
      <c r="BV78" s="670"/>
      <c r="BW78" s="670"/>
      <c r="BX78" s="671"/>
    </row>
    <row r="79" spans="2:76" s="73" customFormat="1" ht="20.25" customHeight="1">
      <c r="B79" s="638"/>
      <c r="C79" s="639"/>
      <c r="D79" s="645"/>
      <c r="E79" s="646"/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7"/>
      <c r="X79" s="654"/>
      <c r="Y79" s="655"/>
      <c r="Z79" s="655"/>
      <c r="AA79" s="655"/>
      <c r="AB79" s="655"/>
      <c r="AC79" s="655"/>
      <c r="AD79" s="655"/>
      <c r="AE79" s="655"/>
      <c r="AF79" s="655"/>
      <c r="AG79" s="655"/>
      <c r="AH79" s="655"/>
      <c r="AI79" s="655"/>
      <c r="AJ79" s="655"/>
      <c r="AK79" s="655"/>
      <c r="AL79" s="655"/>
      <c r="AM79" s="655"/>
      <c r="AN79" s="655"/>
      <c r="AO79" s="655"/>
      <c r="AP79" s="655"/>
      <c r="AQ79" s="655"/>
      <c r="AR79" s="655"/>
      <c r="AS79" s="655"/>
      <c r="AT79" s="655"/>
      <c r="AU79" s="655"/>
      <c r="AV79" s="655"/>
      <c r="AW79" s="655"/>
      <c r="AX79" s="655"/>
      <c r="AY79" s="655"/>
      <c r="AZ79" s="655"/>
      <c r="BA79" s="655"/>
      <c r="BB79" s="655"/>
      <c r="BC79" s="655"/>
      <c r="BD79" s="655"/>
      <c r="BE79" s="655"/>
      <c r="BF79" s="655"/>
      <c r="BG79" s="655"/>
      <c r="BH79" s="655"/>
      <c r="BI79" s="655"/>
      <c r="BJ79" s="656"/>
      <c r="BK79" s="663"/>
      <c r="BL79" s="664"/>
      <c r="BM79" s="664"/>
      <c r="BN79" s="664"/>
      <c r="BO79" s="665"/>
      <c r="BP79" s="672"/>
      <c r="BQ79" s="673"/>
      <c r="BR79" s="673"/>
      <c r="BS79" s="673"/>
      <c r="BT79" s="673"/>
      <c r="BU79" s="673"/>
      <c r="BV79" s="673"/>
      <c r="BW79" s="673"/>
      <c r="BX79" s="674"/>
    </row>
    <row r="80" spans="2:76" s="73" customFormat="1" ht="20.25" customHeight="1">
      <c r="B80" s="638"/>
      <c r="C80" s="639"/>
      <c r="D80" s="645"/>
      <c r="E80" s="646"/>
      <c r="F80" s="646"/>
      <c r="G80" s="646"/>
      <c r="H80" s="646"/>
      <c r="I80" s="646"/>
      <c r="J80" s="646"/>
      <c r="K80" s="646"/>
      <c r="L80" s="646"/>
      <c r="M80" s="646"/>
      <c r="N80" s="646"/>
      <c r="O80" s="646"/>
      <c r="P80" s="646"/>
      <c r="Q80" s="646"/>
      <c r="R80" s="646"/>
      <c r="S80" s="646"/>
      <c r="T80" s="646"/>
      <c r="U80" s="646"/>
      <c r="V80" s="646"/>
      <c r="W80" s="647"/>
      <c r="X80" s="654"/>
      <c r="Y80" s="655"/>
      <c r="Z80" s="655"/>
      <c r="AA80" s="655"/>
      <c r="AB80" s="655"/>
      <c r="AC80" s="655"/>
      <c r="AD80" s="655"/>
      <c r="AE80" s="655"/>
      <c r="AF80" s="655"/>
      <c r="AG80" s="655"/>
      <c r="AH80" s="655"/>
      <c r="AI80" s="655"/>
      <c r="AJ80" s="655"/>
      <c r="AK80" s="655"/>
      <c r="AL80" s="655"/>
      <c r="AM80" s="655"/>
      <c r="AN80" s="655"/>
      <c r="AO80" s="655"/>
      <c r="AP80" s="655"/>
      <c r="AQ80" s="655"/>
      <c r="AR80" s="655"/>
      <c r="AS80" s="655"/>
      <c r="AT80" s="655"/>
      <c r="AU80" s="655"/>
      <c r="AV80" s="655"/>
      <c r="AW80" s="655"/>
      <c r="AX80" s="655"/>
      <c r="AY80" s="655"/>
      <c r="AZ80" s="655"/>
      <c r="BA80" s="655"/>
      <c r="BB80" s="655"/>
      <c r="BC80" s="655"/>
      <c r="BD80" s="655"/>
      <c r="BE80" s="655"/>
      <c r="BF80" s="655"/>
      <c r="BG80" s="655"/>
      <c r="BH80" s="655"/>
      <c r="BI80" s="655"/>
      <c r="BJ80" s="656"/>
      <c r="BK80" s="663"/>
      <c r="BL80" s="664"/>
      <c r="BM80" s="664"/>
      <c r="BN80" s="664"/>
      <c r="BO80" s="665"/>
      <c r="BP80" s="672"/>
      <c r="BQ80" s="673"/>
      <c r="BR80" s="673"/>
      <c r="BS80" s="673"/>
      <c r="BT80" s="673"/>
      <c r="BU80" s="673"/>
      <c r="BV80" s="673"/>
      <c r="BW80" s="673"/>
      <c r="BX80" s="674"/>
    </row>
    <row r="81" spans="2:76" s="73" customFormat="1" ht="20.25" customHeight="1">
      <c r="B81" s="638"/>
      <c r="C81" s="639"/>
      <c r="D81" s="645"/>
      <c r="E81" s="646"/>
      <c r="F81" s="646"/>
      <c r="G81" s="646"/>
      <c r="H81" s="646"/>
      <c r="I81" s="646"/>
      <c r="J81" s="646"/>
      <c r="K81" s="646"/>
      <c r="L81" s="646"/>
      <c r="M81" s="646"/>
      <c r="N81" s="646"/>
      <c r="O81" s="646"/>
      <c r="P81" s="646"/>
      <c r="Q81" s="646"/>
      <c r="R81" s="646"/>
      <c r="S81" s="646"/>
      <c r="T81" s="646"/>
      <c r="U81" s="646"/>
      <c r="V81" s="646"/>
      <c r="W81" s="647"/>
      <c r="X81" s="654"/>
      <c r="Y81" s="655"/>
      <c r="Z81" s="655"/>
      <c r="AA81" s="655"/>
      <c r="AB81" s="655"/>
      <c r="AC81" s="655"/>
      <c r="AD81" s="655"/>
      <c r="AE81" s="655"/>
      <c r="AF81" s="655"/>
      <c r="AG81" s="655"/>
      <c r="AH81" s="655"/>
      <c r="AI81" s="655"/>
      <c r="AJ81" s="655"/>
      <c r="AK81" s="655"/>
      <c r="AL81" s="655"/>
      <c r="AM81" s="655"/>
      <c r="AN81" s="655"/>
      <c r="AO81" s="655"/>
      <c r="AP81" s="655"/>
      <c r="AQ81" s="655"/>
      <c r="AR81" s="655"/>
      <c r="AS81" s="655"/>
      <c r="AT81" s="655"/>
      <c r="AU81" s="655"/>
      <c r="AV81" s="655"/>
      <c r="AW81" s="655"/>
      <c r="AX81" s="655"/>
      <c r="AY81" s="655"/>
      <c r="AZ81" s="655"/>
      <c r="BA81" s="655"/>
      <c r="BB81" s="655"/>
      <c r="BC81" s="655"/>
      <c r="BD81" s="655"/>
      <c r="BE81" s="655"/>
      <c r="BF81" s="655"/>
      <c r="BG81" s="655"/>
      <c r="BH81" s="655"/>
      <c r="BI81" s="655"/>
      <c r="BJ81" s="656"/>
      <c r="BK81" s="663"/>
      <c r="BL81" s="664"/>
      <c r="BM81" s="664"/>
      <c r="BN81" s="664"/>
      <c r="BO81" s="665"/>
      <c r="BP81" s="672"/>
      <c r="BQ81" s="673"/>
      <c r="BR81" s="673"/>
      <c r="BS81" s="673"/>
      <c r="BT81" s="673"/>
      <c r="BU81" s="673"/>
      <c r="BV81" s="673"/>
      <c r="BW81" s="673"/>
      <c r="BX81" s="674"/>
    </row>
    <row r="82" spans="2:76" s="73" customFormat="1" ht="20.25" customHeight="1">
      <c r="B82" s="638"/>
      <c r="C82" s="639"/>
      <c r="D82" s="645"/>
      <c r="E82" s="646"/>
      <c r="F82" s="646"/>
      <c r="G82" s="646"/>
      <c r="H82" s="646"/>
      <c r="I82" s="646"/>
      <c r="J82" s="646"/>
      <c r="K82" s="646"/>
      <c r="L82" s="646"/>
      <c r="M82" s="646"/>
      <c r="N82" s="646"/>
      <c r="O82" s="646"/>
      <c r="P82" s="646"/>
      <c r="Q82" s="646"/>
      <c r="R82" s="646"/>
      <c r="S82" s="646"/>
      <c r="T82" s="646"/>
      <c r="U82" s="646"/>
      <c r="V82" s="646"/>
      <c r="W82" s="647"/>
      <c r="X82" s="654"/>
      <c r="Y82" s="655"/>
      <c r="Z82" s="655"/>
      <c r="AA82" s="655"/>
      <c r="AB82" s="655"/>
      <c r="AC82" s="655"/>
      <c r="AD82" s="655"/>
      <c r="AE82" s="655"/>
      <c r="AF82" s="655"/>
      <c r="AG82" s="655"/>
      <c r="AH82" s="655"/>
      <c r="AI82" s="655"/>
      <c r="AJ82" s="655"/>
      <c r="AK82" s="655"/>
      <c r="AL82" s="655"/>
      <c r="AM82" s="655"/>
      <c r="AN82" s="655"/>
      <c r="AO82" s="655"/>
      <c r="AP82" s="655"/>
      <c r="AQ82" s="655"/>
      <c r="AR82" s="655"/>
      <c r="AS82" s="655"/>
      <c r="AT82" s="655"/>
      <c r="AU82" s="655"/>
      <c r="AV82" s="655"/>
      <c r="AW82" s="655"/>
      <c r="AX82" s="655"/>
      <c r="AY82" s="655"/>
      <c r="AZ82" s="655"/>
      <c r="BA82" s="655"/>
      <c r="BB82" s="655"/>
      <c r="BC82" s="655"/>
      <c r="BD82" s="655"/>
      <c r="BE82" s="655"/>
      <c r="BF82" s="655"/>
      <c r="BG82" s="655"/>
      <c r="BH82" s="655"/>
      <c r="BI82" s="655"/>
      <c r="BJ82" s="656"/>
      <c r="BK82" s="663"/>
      <c r="BL82" s="664"/>
      <c r="BM82" s="664"/>
      <c r="BN82" s="664"/>
      <c r="BO82" s="665"/>
      <c r="BP82" s="672"/>
      <c r="BQ82" s="673"/>
      <c r="BR82" s="673"/>
      <c r="BS82" s="673"/>
      <c r="BT82" s="673"/>
      <c r="BU82" s="673"/>
      <c r="BV82" s="673"/>
      <c r="BW82" s="673"/>
      <c r="BX82" s="674"/>
    </row>
    <row r="83" spans="2:76" s="73" customFormat="1" ht="20.25" customHeight="1">
      <c r="B83" s="640"/>
      <c r="C83" s="641"/>
      <c r="D83" s="648"/>
      <c r="E83" s="649"/>
      <c r="F83" s="649"/>
      <c r="G83" s="649"/>
      <c r="H83" s="649"/>
      <c r="I83" s="649"/>
      <c r="J83" s="649"/>
      <c r="K83" s="649"/>
      <c r="L83" s="649"/>
      <c r="M83" s="649"/>
      <c r="N83" s="649"/>
      <c r="O83" s="649"/>
      <c r="P83" s="649"/>
      <c r="Q83" s="649"/>
      <c r="R83" s="649"/>
      <c r="S83" s="649"/>
      <c r="T83" s="649"/>
      <c r="U83" s="649"/>
      <c r="V83" s="649"/>
      <c r="W83" s="650"/>
      <c r="X83" s="657"/>
      <c r="Y83" s="658"/>
      <c r="Z83" s="658"/>
      <c r="AA83" s="658"/>
      <c r="AB83" s="658"/>
      <c r="AC83" s="658"/>
      <c r="AD83" s="658"/>
      <c r="AE83" s="658"/>
      <c r="AF83" s="658"/>
      <c r="AG83" s="658"/>
      <c r="AH83" s="658"/>
      <c r="AI83" s="658"/>
      <c r="AJ83" s="658"/>
      <c r="AK83" s="658"/>
      <c r="AL83" s="658"/>
      <c r="AM83" s="658"/>
      <c r="AN83" s="658"/>
      <c r="AO83" s="658"/>
      <c r="AP83" s="658"/>
      <c r="AQ83" s="658"/>
      <c r="AR83" s="658"/>
      <c r="AS83" s="658"/>
      <c r="AT83" s="658"/>
      <c r="AU83" s="658"/>
      <c r="AV83" s="658"/>
      <c r="AW83" s="658"/>
      <c r="AX83" s="658"/>
      <c r="AY83" s="658"/>
      <c r="AZ83" s="658"/>
      <c r="BA83" s="658"/>
      <c r="BB83" s="658"/>
      <c r="BC83" s="658"/>
      <c r="BD83" s="658"/>
      <c r="BE83" s="658"/>
      <c r="BF83" s="658"/>
      <c r="BG83" s="658"/>
      <c r="BH83" s="658"/>
      <c r="BI83" s="658"/>
      <c r="BJ83" s="659"/>
      <c r="BK83" s="666"/>
      <c r="BL83" s="667"/>
      <c r="BM83" s="667"/>
      <c r="BN83" s="667"/>
      <c r="BO83" s="668"/>
      <c r="BP83" s="675"/>
      <c r="BQ83" s="676"/>
      <c r="BR83" s="676"/>
      <c r="BS83" s="676"/>
      <c r="BT83" s="676"/>
      <c r="BU83" s="676"/>
      <c r="BV83" s="676"/>
      <c r="BW83" s="676"/>
      <c r="BX83" s="677"/>
    </row>
    <row r="84" spans="2:76" s="73" customFormat="1" ht="20.25" customHeight="1">
      <c r="B84" s="636" t="s">
        <v>411</v>
      </c>
      <c r="C84" s="637"/>
      <c r="D84" s="642"/>
      <c r="E84" s="643"/>
      <c r="F84" s="643"/>
      <c r="G84" s="643"/>
      <c r="H84" s="643"/>
      <c r="I84" s="643"/>
      <c r="J84" s="643"/>
      <c r="K84" s="643"/>
      <c r="L84" s="643"/>
      <c r="M84" s="643"/>
      <c r="N84" s="643"/>
      <c r="O84" s="643"/>
      <c r="P84" s="643"/>
      <c r="Q84" s="643"/>
      <c r="R84" s="643"/>
      <c r="S84" s="643"/>
      <c r="T84" s="643"/>
      <c r="U84" s="643"/>
      <c r="V84" s="643"/>
      <c r="W84" s="644"/>
      <c r="X84" s="651"/>
      <c r="Y84" s="652"/>
      <c r="Z84" s="652"/>
      <c r="AA84" s="652"/>
      <c r="AB84" s="652"/>
      <c r="AC84" s="652"/>
      <c r="AD84" s="652"/>
      <c r="AE84" s="652"/>
      <c r="AF84" s="652"/>
      <c r="AG84" s="652"/>
      <c r="AH84" s="652"/>
      <c r="AI84" s="652"/>
      <c r="AJ84" s="652"/>
      <c r="AK84" s="652"/>
      <c r="AL84" s="652"/>
      <c r="AM84" s="652"/>
      <c r="AN84" s="652"/>
      <c r="AO84" s="652"/>
      <c r="AP84" s="652"/>
      <c r="AQ84" s="652"/>
      <c r="AR84" s="652"/>
      <c r="AS84" s="652"/>
      <c r="AT84" s="652"/>
      <c r="AU84" s="652"/>
      <c r="AV84" s="652"/>
      <c r="AW84" s="652"/>
      <c r="AX84" s="652"/>
      <c r="AY84" s="652"/>
      <c r="AZ84" s="652"/>
      <c r="BA84" s="652"/>
      <c r="BB84" s="652"/>
      <c r="BC84" s="652"/>
      <c r="BD84" s="652"/>
      <c r="BE84" s="652"/>
      <c r="BF84" s="652"/>
      <c r="BG84" s="652"/>
      <c r="BH84" s="652"/>
      <c r="BI84" s="652"/>
      <c r="BJ84" s="653"/>
      <c r="BK84" s="660"/>
      <c r="BL84" s="661"/>
      <c r="BM84" s="661"/>
      <c r="BN84" s="661"/>
      <c r="BO84" s="662"/>
      <c r="BP84" s="669"/>
      <c r="BQ84" s="670"/>
      <c r="BR84" s="670"/>
      <c r="BS84" s="670"/>
      <c r="BT84" s="670"/>
      <c r="BU84" s="670"/>
      <c r="BV84" s="670"/>
      <c r="BW84" s="670"/>
      <c r="BX84" s="671"/>
    </row>
    <row r="85" spans="2:76" s="73" customFormat="1" ht="20.25" customHeight="1">
      <c r="B85" s="638"/>
      <c r="C85" s="639"/>
      <c r="D85" s="645"/>
      <c r="E85" s="646"/>
      <c r="F85" s="646"/>
      <c r="G85" s="646"/>
      <c r="H85" s="646"/>
      <c r="I85" s="646"/>
      <c r="J85" s="646"/>
      <c r="K85" s="646"/>
      <c r="L85" s="646"/>
      <c r="M85" s="646"/>
      <c r="N85" s="646"/>
      <c r="O85" s="646"/>
      <c r="P85" s="646"/>
      <c r="Q85" s="646"/>
      <c r="R85" s="646"/>
      <c r="S85" s="646"/>
      <c r="T85" s="646"/>
      <c r="U85" s="646"/>
      <c r="V85" s="646"/>
      <c r="W85" s="647"/>
      <c r="X85" s="654"/>
      <c r="Y85" s="655"/>
      <c r="Z85" s="655"/>
      <c r="AA85" s="655"/>
      <c r="AB85" s="655"/>
      <c r="AC85" s="655"/>
      <c r="AD85" s="655"/>
      <c r="AE85" s="655"/>
      <c r="AF85" s="655"/>
      <c r="AG85" s="655"/>
      <c r="AH85" s="655"/>
      <c r="AI85" s="655"/>
      <c r="AJ85" s="655"/>
      <c r="AK85" s="655"/>
      <c r="AL85" s="655"/>
      <c r="AM85" s="655"/>
      <c r="AN85" s="655"/>
      <c r="AO85" s="655"/>
      <c r="AP85" s="655"/>
      <c r="AQ85" s="655"/>
      <c r="AR85" s="655"/>
      <c r="AS85" s="655"/>
      <c r="AT85" s="655"/>
      <c r="AU85" s="655"/>
      <c r="AV85" s="655"/>
      <c r="AW85" s="655"/>
      <c r="AX85" s="655"/>
      <c r="AY85" s="655"/>
      <c r="AZ85" s="655"/>
      <c r="BA85" s="655"/>
      <c r="BB85" s="655"/>
      <c r="BC85" s="655"/>
      <c r="BD85" s="655"/>
      <c r="BE85" s="655"/>
      <c r="BF85" s="655"/>
      <c r="BG85" s="655"/>
      <c r="BH85" s="655"/>
      <c r="BI85" s="655"/>
      <c r="BJ85" s="656"/>
      <c r="BK85" s="663"/>
      <c r="BL85" s="664"/>
      <c r="BM85" s="664"/>
      <c r="BN85" s="664"/>
      <c r="BO85" s="665"/>
      <c r="BP85" s="672"/>
      <c r="BQ85" s="673"/>
      <c r="BR85" s="673"/>
      <c r="BS85" s="673"/>
      <c r="BT85" s="673"/>
      <c r="BU85" s="673"/>
      <c r="BV85" s="673"/>
      <c r="BW85" s="673"/>
      <c r="BX85" s="674"/>
    </row>
    <row r="86" spans="2:76" s="73" customFormat="1" ht="20.25" customHeight="1">
      <c r="B86" s="638"/>
      <c r="C86" s="639"/>
      <c r="D86" s="645"/>
      <c r="E86" s="646"/>
      <c r="F86" s="646"/>
      <c r="G86" s="646"/>
      <c r="H86" s="646"/>
      <c r="I86" s="646"/>
      <c r="J86" s="646"/>
      <c r="K86" s="646"/>
      <c r="L86" s="646"/>
      <c r="M86" s="646"/>
      <c r="N86" s="646"/>
      <c r="O86" s="646"/>
      <c r="P86" s="646"/>
      <c r="Q86" s="646"/>
      <c r="R86" s="646"/>
      <c r="S86" s="646"/>
      <c r="T86" s="646"/>
      <c r="U86" s="646"/>
      <c r="V86" s="646"/>
      <c r="W86" s="647"/>
      <c r="X86" s="654"/>
      <c r="Y86" s="655"/>
      <c r="Z86" s="655"/>
      <c r="AA86" s="655"/>
      <c r="AB86" s="655"/>
      <c r="AC86" s="655"/>
      <c r="AD86" s="655"/>
      <c r="AE86" s="655"/>
      <c r="AF86" s="655"/>
      <c r="AG86" s="655"/>
      <c r="AH86" s="655"/>
      <c r="AI86" s="655"/>
      <c r="AJ86" s="655"/>
      <c r="AK86" s="655"/>
      <c r="AL86" s="655"/>
      <c r="AM86" s="655"/>
      <c r="AN86" s="655"/>
      <c r="AO86" s="655"/>
      <c r="AP86" s="655"/>
      <c r="AQ86" s="655"/>
      <c r="AR86" s="655"/>
      <c r="AS86" s="655"/>
      <c r="AT86" s="655"/>
      <c r="AU86" s="655"/>
      <c r="AV86" s="655"/>
      <c r="AW86" s="655"/>
      <c r="AX86" s="655"/>
      <c r="AY86" s="655"/>
      <c r="AZ86" s="655"/>
      <c r="BA86" s="655"/>
      <c r="BB86" s="655"/>
      <c r="BC86" s="655"/>
      <c r="BD86" s="655"/>
      <c r="BE86" s="655"/>
      <c r="BF86" s="655"/>
      <c r="BG86" s="655"/>
      <c r="BH86" s="655"/>
      <c r="BI86" s="655"/>
      <c r="BJ86" s="656"/>
      <c r="BK86" s="663"/>
      <c r="BL86" s="664"/>
      <c r="BM86" s="664"/>
      <c r="BN86" s="664"/>
      <c r="BO86" s="665"/>
      <c r="BP86" s="672"/>
      <c r="BQ86" s="673"/>
      <c r="BR86" s="673"/>
      <c r="BS86" s="673"/>
      <c r="BT86" s="673"/>
      <c r="BU86" s="673"/>
      <c r="BV86" s="673"/>
      <c r="BW86" s="673"/>
      <c r="BX86" s="674"/>
    </row>
    <row r="87" spans="2:76" s="73" customFormat="1" ht="20.25" customHeight="1">
      <c r="B87" s="638"/>
      <c r="C87" s="639"/>
      <c r="D87" s="645"/>
      <c r="E87" s="646"/>
      <c r="F87" s="646"/>
      <c r="G87" s="646"/>
      <c r="H87" s="646"/>
      <c r="I87" s="646"/>
      <c r="J87" s="646"/>
      <c r="K87" s="646"/>
      <c r="L87" s="646"/>
      <c r="M87" s="646"/>
      <c r="N87" s="646"/>
      <c r="O87" s="646"/>
      <c r="P87" s="646"/>
      <c r="Q87" s="646"/>
      <c r="R87" s="646"/>
      <c r="S87" s="646"/>
      <c r="T87" s="646"/>
      <c r="U87" s="646"/>
      <c r="V87" s="646"/>
      <c r="W87" s="647"/>
      <c r="X87" s="654"/>
      <c r="Y87" s="655"/>
      <c r="Z87" s="655"/>
      <c r="AA87" s="655"/>
      <c r="AB87" s="655"/>
      <c r="AC87" s="655"/>
      <c r="AD87" s="655"/>
      <c r="AE87" s="655"/>
      <c r="AF87" s="655"/>
      <c r="AG87" s="655"/>
      <c r="AH87" s="655"/>
      <c r="AI87" s="655"/>
      <c r="AJ87" s="655"/>
      <c r="AK87" s="655"/>
      <c r="AL87" s="655"/>
      <c r="AM87" s="655"/>
      <c r="AN87" s="655"/>
      <c r="AO87" s="655"/>
      <c r="AP87" s="655"/>
      <c r="AQ87" s="655"/>
      <c r="AR87" s="655"/>
      <c r="AS87" s="655"/>
      <c r="AT87" s="655"/>
      <c r="AU87" s="655"/>
      <c r="AV87" s="655"/>
      <c r="AW87" s="655"/>
      <c r="AX87" s="655"/>
      <c r="AY87" s="655"/>
      <c r="AZ87" s="655"/>
      <c r="BA87" s="655"/>
      <c r="BB87" s="655"/>
      <c r="BC87" s="655"/>
      <c r="BD87" s="655"/>
      <c r="BE87" s="655"/>
      <c r="BF87" s="655"/>
      <c r="BG87" s="655"/>
      <c r="BH87" s="655"/>
      <c r="BI87" s="655"/>
      <c r="BJ87" s="656"/>
      <c r="BK87" s="663"/>
      <c r="BL87" s="664"/>
      <c r="BM87" s="664"/>
      <c r="BN87" s="664"/>
      <c r="BO87" s="665"/>
      <c r="BP87" s="672"/>
      <c r="BQ87" s="673"/>
      <c r="BR87" s="673"/>
      <c r="BS87" s="673"/>
      <c r="BT87" s="673"/>
      <c r="BU87" s="673"/>
      <c r="BV87" s="673"/>
      <c r="BW87" s="673"/>
      <c r="BX87" s="674"/>
    </row>
    <row r="88" spans="2:76" s="73" customFormat="1" ht="20.25" customHeight="1">
      <c r="B88" s="638"/>
      <c r="C88" s="639"/>
      <c r="D88" s="645"/>
      <c r="E88" s="646"/>
      <c r="F88" s="646"/>
      <c r="G88" s="646"/>
      <c r="H88" s="646"/>
      <c r="I88" s="646"/>
      <c r="J88" s="646"/>
      <c r="K88" s="646"/>
      <c r="L88" s="646"/>
      <c r="M88" s="646"/>
      <c r="N88" s="646"/>
      <c r="O88" s="646"/>
      <c r="P88" s="646"/>
      <c r="Q88" s="646"/>
      <c r="R88" s="646"/>
      <c r="S88" s="646"/>
      <c r="T88" s="646"/>
      <c r="U88" s="646"/>
      <c r="V88" s="646"/>
      <c r="W88" s="647"/>
      <c r="X88" s="654"/>
      <c r="Y88" s="655"/>
      <c r="Z88" s="655"/>
      <c r="AA88" s="655"/>
      <c r="AB88" s="655"/>
      <c r="AC88" s="655"/>
      <c r="AD88" s="655"/>
      <c r="AE88" s="655"/>
      <c r="AF88" s="655"/>
      <c r="AG88" s="655"/>
      <c r="AH88" s="655"/>
      <c r="AI88" s="655"/>
      <c r="AJ88" s="655"/>
      <c r="AK88" s="655"/>
      <c r="AL88" s="655"/>
      <c r="AM88" s="655"/>
      <c r="AN88" s="655"/>
      <c r="AO88" s="655"/>
      <c r="AP88" s="655"/>
      <c r="AQ88" s="655"/>
      <c r="AR88" s="655"/>
      <c r="AS88" s="655"/>
      <c r="AT88" s="655"/>
      <c r="AU88" s="655"/>
      <c r="AV88" s="655"/>
      <c r="AW88" s="655"/>
      <c r="AX88" s="655"/>
      <c r="AY88" s="655"/>
      <c r="AZ88" s="655"/>
      <c r="BA88" s="655"/>
      <c r="BB88" s="655"/>
      <c r="BC88" s="655"/>
      <c r="BD88" s="655"/>
      <c r="BE88" s="655"/>
      <c r="BF88" s="655"/>
      <c r="BG88" s="655"/>
      <c r="BH88" s="655"/>
      <c r="BI88" s="655"/>
      <c r="BJ88" s="656"/>
      <c r="BK88" s="663"/>
      <c r="BL88" s="664"/>
      <c r="BM88" s="664"/>
      <c r="BN88" s="664"/>
      <c r="BO88" s="665"/>
      <c r="BP88" s="672"/>
      <c r="BQ88" s="673"/>
      <c r="BR88" s="673"/>
      <c r="BS88" s="673"/>
      <c r="BT88" s="673"/>
      <c r="BU88" s="673"/>
      <c r="BV88" s="673"/>
      <c r="BW88" s="673"/>
      <c r="BX88" s="674"/>
    </row>
    <row r="89" spans="2:76" s="73" customFormat="1" ht="20.25" customHeight="1">
      <c r="B89" s="640"/>
      <c r="C89" s="641"/>
      <c r="D89" s="648"/>
      <c r="E89" s="649"/>
      <c r="F89" s="649"/>
      <c r="G89" s="649"/>
      <c r="H89" s="649"/>
      <c r="I89" s="649"/>
      <c r="J89" s="649"/>
      <c r="K89" s="649"/>
      <c r="L89" s="649"/>
      <c r="M89" s="649"/>
      <c r="N89" s="649"/>
      <c r="O89" s="649"/>
      <c r="P89" s="649"/>
      <c r="Q89" s="649"/>
      <c r="R89" s="649"/>
      <c r="S89" s="649"/>
      <c r="T89" s="649"/>
      <c r="U89" s="649"/>
      <c r="V89" s="649"/>
      <c r="W89" s="650"/>
      <c r="X89" s="657"/>
      <c r="Y89" s="658"/>
      <c r="Z89" s="658"/>
      <c r="AA89" s="658"/>
      <c r="AB89" s="658"/>
      <c r="AC89" s="658"/>
      <c r="AD89" s="658"/>
      <c r="AE89" s="658"/>
      <c r="AF89" s="658"/>
      <c r="AG89" s="658"/>
      <c r="AH89" s="658"/>
      <c r="AI89" s="658"/>
      <c r="AJ89" s="658"/>
      <c r="AK89" s="658"/>
      <c r="AL89" s="658"/>
      <c r="AM89" s="658"/>
      <c r="AN89" s="658"/>
      <c r="AO89" s="658"/>
      <c r="AP89" s="658"/>
      <c r="AQ89" s="658"/>
      <c r="AR89" s="658"/>
      <c r="AS89" s="658"/>
      <c r="AT89" s="658"/>
      <c r="AU89" s="658"/>
      <c r="AV89" s="658"/>
      <c r="AW89" s="658"/>
      <c r="AX89" s="658"/>
      <c r="AY89" s="658"/>
      <c r="AZ89" s="658"/>
      <c r="BA89" s="658"/>
      <c r="BB89" s="658"/>
      <c r="BC89" s="658"/>
      <c r="BD89" s="658"/>
      <c r="BE89" s="658"/>
      <c r="BF89" s="658"/>
      <c r="BG89" s="658"/>
      <c r="BH89" s="658"/>
      <c r="BI89" s="658"/>
      <c r="BJ89" s="659"/>
      <c r="BK89" s="666"/>
      <c r="BL89" s="667"/>
      <c r="BM89" s="667"/>
      <c r="BN89" s="667"/>
      <c r="BO89" s="668"/>
      <c r="BP89" s="675"/>
      <c r="BQ89" s="676"/>
      <c r="BR89" s="676"/>
      <c r="BS89" s="676"/>
      <c r="BT89" s="676"/>
      <c r="BU89" s="676"/>
      <c r="BV89" s="676"/>
      <c r="BW89" s="676"/>
      <c r="BX89" s="677"/>
    </row>
    <row r="90" spans="2:76" s="73" customFormat="1" ht="20.25" customHeight="1">
      <c r="B90" s="636" t="s">
        <v>412</v>
      </c>
      <c r="C90" s="637"/>
      <c r="D90" s="642"/>
      <c r="E90" s="643"/>
      <c r="F90" s="643"/>
      <c r="G90" s="643"/>
      <c r="H90" s="643"/>
      <c r="I90" s="643"/>
      <c r="J90" s="643"/>
      <c r="K90" s="643"/>
      <c r="L90" s="643"/>
      <c r="M90" s="643"/>
      <c r="N90" s="643"/>
      <c r="O90" s="643"/>
      <c r="P90" s="643"/>
      <c r="Q90" s="643"/>
      <c r="R90" s="643"/>
      <c r="S90" s="643"/>
      <c r="T90" s="643"/>
      <c r="U90" s="643"/>
      <c r="V90" s="643"/>
      <c r="W90" s="644"/>
      <c r="X90" s="651"/>
      <c r="Y90" s="652"/>
      <c r="Z90" s="652"/>
      <c r="AA90" s="652"/>
      <c r="AB90" s="652"/>
      <c r="AC90" s="652"/>
      <c r="AD90" s="652"/>
      <c r="AE90" s="652"/>
      <c r="AF90" s="652"/>
      <c r="AG90" s="652"/>
      <c r="AH90" s="652"/>
      <c r="AI90" s="652"/>
      <c r="AJ90" s="652"/>
      <c r="AK90" s="652"/>
      <c r="AL90" s="652"/>
      <c r="AM90" s="652"/>
      <c r="AN90" s="652"/>
      <c r="AO90" s="652"/>
      <c r="AP90" s="652"/>
      <c r="AQ90" s="652"/>
      <c r="AR90" s="652"/>
      <c r="AS90" s="652"/>
      <c r="AT90" s="652"/>
      <c r="AU90" s="652"/>
      <c r="AV90" s="652"/>
      <c r="AW90" s="652"/>
      <c r="AX90" s="652"/>
      <c r="AY90" s="652"/>
      <c r="AZ90" s="652"/>
      <c r="BA90" s="652"/>
      <c r="BB90" s="652"/>
      <c r="BC90" s="652"/>
      <c r="BD90" s="652"/>
      <c r="BE90" s="652"/>
      <c r="BF90" s="652"/>
      <c r="BG90" s="652"/>
      <c r="BH90" s="652"/>
      <c r="BI90" s="652"/>
      <c r="BJ90" s="653"/>
      <c r="BK90" s="660"/>
      <c r="BL90" s="661"/>
      <c r="BM90" s="661"/>
      <c r="BN90" s="661"/>
      <c r="BO90" s="662"/>
      <c r="BP90" s="669"/>
      <c r="BQ90" s="670"/>
      <c r="BR90" s="670"/>
      <c r="BS90" s="670"/>
      <c r="BT90" s="670"/>
      <c r="BU90" s="670"/>
      <c r="BV90" s="670"/>
      <c r="BW90" s="670"/>
      <c r="BX90" s="671"/>
    </row>
    <row r="91" spans="2:76" s="73" customFormat="1" ht="20.25" customHeight="1">
      <c r="B91" s="638"/>
      <c r="C91" s="639"/>
      <c r="D91" s="645"/>
      <c r="E91" s="646"/>
      <c r="F91" s="646"/>
      <c r="G91" s="646"/>
      <c r="H91" s="646"/>
      <c r="I91" s="646"/>
      <c r="J91" s="646"/>
      <c r="K91" s="646"/>
      <c r="L91" s="646"/>
      <c r="M91" s="646"/>
      <c r="N91" s="646"/>
      <c r="O91" s="646"/>
      <c r="P91" s="646"/>
      <c r="Q91" s="646"/>
      <c r="R91" s="646"/>
      <c r="S91" s="646"/>
      <c r="T91" s="646"/>
      <c r="U91" s="646"/>
      <c r="V91" s="646"/>
      <c r="W91" s="647"/>
      <c r="X91" s="654"/>
      <c r="Y91" s="655"/>
      <c r="Z91" s="655"/>
      <c r="AA91" s="655"/>
      <c r="AB91" s="655"/>
      <c r="AC91" s="655"/>
      <c r="AD91" s="655"/>
      <c r="AE91" s="655"/>
      <c r="AF91" s="655"/>
      <c r="AG91" s="655"/>
      <c r="AH91" s="655"/>
      <c r="AI91" s="655"/>
      <c r="AJ91" s="655"/>
      <c r="AK91" s="655"/>
      <c r="AL91" s="655"/>
      <c r="AM91" s="655"/>
      <c r="AN91" s="655"/>
      <c r="AO91" s="655"/>
      <c r="AP91" s="655"/>
      <c r="AQ91" s="655"/>
      <c r="AR91" s="655"/>
      <c r="AS91" s="655"/>
      <c r="AT91" s="655"/>
      <c r="AU91" s="655"/>
      <c r="AV91" s="655"/>
      <c r="AW91" s="655"/>
      <c r="AX91" s="655"/>
      <c r="AY91" s="655"/>
      <c r="AZ91" s="655"/>
      <c r="BA91" s="655"/>
      <c r="BB91" s="655"/>
      <c r="BC91" s="655"/>
      <c r="BD91" s="655"/>
      <c r="BE91" s="655"/>
      <c r="BF91" s="655"/>
      <c r="BG91" s="655"/>
      <c r="BH91" s="655"/>
      <c r="BI91" s="655"/>
      <c r="BJ91" s="656"/>
      <c r="BK91" s="663"/>
      <c r="BL91" s="664"/>
      <c r="BM91" s="664"/>
      <c r="BN91" s="664"/>
      <c r="BO91" s="665"/>
      <c r="BP91" s="672"/>
      <c r="BQ91" s="673"/>
      <c r="BR91" s="673"/>
      <c r="BS91" s="673"/>
      <c r="BT91" s="673"/>
      <c r="BU91" s="673"/>
      <c r="BV91" s="673"/>
      <c r="BW91" s="673"/>
      <c r="BX91" s="674"/>
    </row>
    <row r="92" spans="2:76" s="73" customFormat="1" ht="20.25" customHeight="1">
      <c r="B92" s="638"/>
      <c r="C92" s="639"/>
      <c r="D92" s="645"/>
      <c r="E92" s="646"/>
      <c r="F92" s="646"/>
      <c r="G92" s="646"/>
      <c r="H92" s="646"/>
      <c r="I92" s="646"/>
      <c r="J92" s="646"/>
      <c r="K92" s="646"/>
      <c r="L92" s="646"/>
      <c r="M92" s="646"/>
      <c r="N92" s="646"/>
      <c r="O92" s="646"/>
      <c r="P92" s="646"/>
      <c r="Q92" s="646"/>
      <c r="R92" s="646"/>
      <c r="S92" s="646"/>
      <c r="T92" s="646"/>
      <c r="U92" s="646"/>
      <c r="V92" s="646"/>
      <c r="W92" s="647"/>
      <c r="X92" s="654"/>
      <c r="Y92" s="655"/>
      <c r="Z92" s="655"/>
      <c r="AA92" s="655"/>
      <c r="AB92" s="655"/>
      <c r="AC92" s="655"/>
      <c r="AD92" s="655"/>
      <c r="AE92" s="655"/>
      <c r="AF92" s="655"/>
      <c r="AG92" s="655"/>
      <c r="AH92" s="655"/>
      <c r="AI92" s="655"/>
      <c r="AJ92" s="655"/>
      <c r="AK92" s="655"/>
      <c r="AL92" s="655"/>
      <c r="AM92" s="655"/>
      <c r="AN92" s="655"/>
      <c r="AO92" s="655"/>
      <c r="AP92" s="655"/>
      <c r="AQ92" s="655"/>
      <c r="AR92" s="655"/>
      <c r="AS92" s="655"/>
      <c r="AT92" s="655"/>
      <c r="AU92" s="655"/>
      <c r="AV92" s="655"/>
      <c r="AW92" s="655"/>
      <c r="AX92" s="655"/>
      <c r="AY92" s="655"/>
      <c r="AZ92" s="655"/>
      <c r="BA92" s="655"/>
      <c r="BB92" s="655"/>
      <c r="BC92" s="655"/>
      <c r="BD92" s="655"/>
      <c r="BE92" s="655"/>
      <c r="BF92" s="655"/>
      <c r="BG92" s="655"/>
      <c r="BH92" s="655"/>
      <c r="BI92" s="655"/>
      <c r="BJ92" s="656"/>
      <c r="BK92" s="663"/>
      <c r="BL92" s="664"/>
      <c r="BM92" s="664"/>
      <c r="BN92" s="664"/>
      <c r="BO92" s="665"/>
      <c r="BP92" s="672"/>
      <c r="BQ92" s="673"/>
      <c r="BR92" s="673"/>
      <c r="BS92" s="673"/>
      <c r="BT92" s="673"/>
      <c r="BU92" s="673"/>
      <c r="BV92" s="673"/>
      <c r="BW92" s="673"/>
      <c r="BX92" s="674"/>
    </row>
    <row r="93" spans="2:76" s="73" customFormat="1" ht="20.25" customHeight="1">
      <c r="B93" s="638"/>
      <c r="C93" s="639"/>
      <c r="D93" s="645"/>
      <c r="E93" s="646"/>
      <c r="F93" s="646"/>
      <c r="G93" s="646"/>
      <c r="H93" s="646"/>
      <c r="I93" s="646"/>
      <c r="J93" s="646"/>
      <c r="K93" s="646"/>
      <c r="L93" s="646"/>
      <c r="M93" s="646"/>
      <c r="N93" s="646"/>
      <c r="O93" s="646"/>
      <c r="P93" s="646"/>
      <c r="Q93" s="646"/>
      <c r="R93" s="646"/>
      <c r="S93" s="646"/>
      <c r="T93" s="646"/>
      <c r="U93" s="646"/>
      <c r="V93" s="646"/>
      <c r="W93" s="647"/>
      <c r="X93" s="654"/>
      <c r="Y93" s="655"/>
      <c r="Z93" s="655"/>
      <c r="AA93" s="655"/>
      <c r="AB93" s="655"/>
      <c r="AC93" s="655"/>
      <c r="AD93" s="655"/>
      <c r="AE93" s="655"/>
      <c r="AF93" s="655"/>
      <c r="AG93" s="655"/>
      <c r="AH93" s="655"/>
      <c r="AI93" s="655"/>
      <c r="AJ93" s="655"/>
      <c r="AK93" s="655"/>
      <c r="AL93" s="655"/>
      <c r="AM93" s="655"/>
      <c r="AN93" s="655"/>
      <c r="AO93" s="655"/>
      <c r="AP93" s="655"/>
      <c r="AQ93" s="655"/>
      <c r="AR93" s="655"/>
      <c r="AS93" s="655"/>
      <c r="AT93" s="655"/>
      <c r="AU93" s="655"/>
      <c r="AV93" s="655"/>
      <c r="AW93" s="655"/>
      <c r="AX93" s="655"/>
      <c r="AY93" s="655"/>
      <c r="AZ93" s="655"/>
      <c r="BA93" s="655"/>
      <c r="BB93" s="655"/>
      <c r="BC93" s="655"/>
      <c r="BD93" s="655"/>
      <c r="BE93" s="655"/>
      <c r="BF93" s="655"/>
      <c r="BG93" s="655"/>
      <c r="BH93" s="655"/>
      <c r="BI93" s="655"/>
      <c r="BJ93" s="656"/>
      <c r="BK93" s="663"/>
      <c r="BL93" s="664"/>
      <c r="BM93" s="664"/>
      <c r="BN93" s="664"/>
      <c r="BO93" s="665"/>
      <c r="BP93" s="672"/>
      <c r="BQ93" s="673"/>
      <c r="BR93" s="673"/>
      <c r="BS93" s="673"/>
      <c r="BT93" s="673"/>
      <c r="BU93" s="673"/>
      <c r="BV93" s="673"/>
      <c r="BW93" s="673"/>
      <c r="BX93" s="674"/>
    </row>
    <row r="94" spans="2:76" s="73" customFormat="1" ht="20.25" customHeight="1">
      <c r="B94" s="638"/>
      <c r="C94" s="639"/>
      <c r="D94" s="645"/>
      <c r="E94" s="646"/>
      <c r="F94" s="646"/>
      <c r="G94" s="646"/>
      <c r="H94" s="646"/>
      <c r="I94" s="646"/>
      <c r="J94" s="646"/>
      <c r="K94" s="646"/>
      <c r="L94" s="646"/>
      <c r="M94" s="646"/>
      <c r="N94" s="646"/>
      <c r="O94" s="646"/>
      <c r="P94" s="646"/>
      <c r="Q94" s="646"/>
      <c r="R94" s="646"/>
      <c r="S94" s="646"/>
      <c r="T94" s="646"/>
      <c r="U94" s="646"/>
      <c r="V94" s="646"/>
      <c r="W94" s="647"/>
      <c r="X94" s="654"/>
      <c r="Y94" s="655"/>
      <c r="Z94" s="655"/>
      <c r="AA94" s="655"/>
      <c r="AB94" s="655"/>
      <c r="AC94" s="655"/>
      <c r="AD94" s="655"/>
      <c r="AE94" s="655"/>
      <c r="AF94" s="655"/>
      <c r="AG94" s="655"/>
      <c r="AH94" s="655"/>
      <c r="AI94" s="655"/>
      <c r="AJ94" s="655"/>
      <c r="AK94" s="655"/>
      <c r="AL94" s="655"/>
      <c r="AM94" s="655"/>
      <c r="AN94" s="655"/>
      <c r="AO94" s="655"/>
      <c r="AP94" s="655"/>
      <c r="AQ94" s="655"/>
      <c r="AR94" s="655"/>
      <c r="AS94" s="655"/>
      <c r="AT94" s="655"/>
      <c r="AU94" s="655"/>
      <c r="AV94" s="655"/>
      <c r="AW94" s="655"/>
      <c r="AX94" s="655"/>
      <c r="AY94" s="655"/>
      <c r="AZ94" s="655"/>
      <c r="BA94" s="655"/>
      <c r="BB94" s="655"/>
      <c r="BC94" s="655"/>
      <c r="BD94" s="655"/>
      <c r="BE94" s="655"/>
      <c r="BF94" s="655"/>
      <c r="BG94" s="655"/>
      <c r="BH94" s="655"/>
      <c r="BI94" s="655"/>
      <c r="BJ94" s="656"/>
      <c r="BK94" s="663"/>
      <c r="BL94" s="664"/>
      <c r="BM94" s="664"/>
      <c r="BN94" s="664"/>
      <c r="BO94" s="665"/>
      <c r="BP94" s="672"/>
      <c r="BQ94" s="673"/>
      <c r="BR94" s="673"/>
      <c r="BS94" s="673"/>
      <c r="BT94" s="673"/>
      <c r="BU94" s="673"/>
      <c r="BV94" s="673"/>
      <c r="BW94" s="673"/>
      <c r="BX94" s="674"/>
    </row>
    <row r="95" spans="2:76" s="73" customFormat="1" ht="20.25" customHeight="1">
      <c r="B95" s="640"/>
      <c r="C95" s="641"/>
      <c r="D95" s="648"/>
      <c r="E95" s="649"/>
      <c r="F95" s="649"/>
      <c r="G95" s="649"/>
      <c r="H95" s="649"/>
      <c r="I95" s="649"/>
      <c r="J95" s="649"/>
      <c r="K95" s="649"/>
      <c r="L95" s="649"/>
      <c r="M95" s="649"/>
      <c r="N95" s="649"/>
      <c r="O95" s="649"/>
      <c r="P95" s="649"/>
      <c r="Q95" s="649"/>
      <c r="R95" s="649"/>
      <c r="S95" s="649"/>
      <c r="T95" s="649"/>
      <c r="U95" s="649"/>
      <c r="V95" s="649"/>
      <c r="W95" s="650"/>
      <c r="X95" s="657"/>
      <c r="Y95" s="658"/>
      <c r="Z95" s="658"/>
      <c r="AA95" s="658"/>
      <c r="AB95" s="658"/>
      <c r="AC95" s="658"/>
      <c r="AD95" s="658"/>
      <c r="AE95" s="658"/>
      <c r="AF95" s="658"/>
      <c r="AG95" s="658"/>
      <c r="AH95" s="658"/>
      <c r="AI95" s="658"/>
      <c r="AJ95" s="658"/>
      <c r="AK95" s="658"/>
      <c r="AL95" s="658"/>
      <c r="AM95" s="658"/>
      <c r="AN95" s="658"/>
      <c r="AO95" s="658"/>
      <c r="AP95" s="658"/>
      <c r="AQ95" s="658"/>
      <c r="AR95" s="658"/>
      <c r="AS95" s="658"/>
      <c r="AT95" s="658"/>
      <c r="AU95" s="658"/>
      <c r="AV95" s="658"/>
      <c r="AW95" s="658"/>
      <c r="AX95" s="658"/>
      <c r="AY95" s="658"/>
      <c r="AZ95" s="658"/>
      <c r="BA95" s="658"/>
      <c r="BB95" s="658"/>
      <c r="BC95" s="658"/>
      <c r="BD95" s="658"/>
      <c r="BE95" s="658"/>
      <c r="BF95" s="658"/>
      <c r="BG95" s="658"/>
      <c r="BH95" s="658"/>
      <c r="BI95" s="658"/>
      <c r="BJ95" s="659"/>
      <c r="BK95" s="666"/>
      <c r="BL95" s="667"/>
      <c r="BM95" s="667"/>
      <c r="BN95" s="667"/>
      <c r="BO95" s="668"/>
      <c r="BP95" s="675"/>
      <c r="BQ95" s="676"/>
      <c r="BR95" s="676"/>
      <c r="BS95" s="676"/>
      <c r="BT95" s="676"/>
      <c r="BU95" s="676"/>
      <c r="BV95" s="676"/>
      <c r="BW95" s="676"/>
      <c r="BX95" s="677"/>
    </row>
    <row r="96" spans="2:76" s="73" customFormat="1" ht="20.25" customHeight="1">
      <c r="B96" s="636" t="s">
        <v>413</v>
      </c>
      <c r="C96" s="637"/>
      <c r="D96" s="642"/>
      <c r="E96" s="643"/>
      <c r="F96" s="643"/>
      <c r="G96" s="643"/>
      <c r="H96" s="643"/>
      <c r="I96" s="643"/>
      <c r="J96" s="643"/>
      <c r="K96" s="643"/>
      <c r="L96" s="643"/>
      <c r="M96" s="643"/>
      <c r="N96" s="643"/>
      <c r="O96" s="643"/>
      <c r="P96" s="643"/>
      <c r="Q96" s="643"/>
      <c r="R96" s="643"/>
      <c r="S96" s="643"/>
      <c r="T96" s="643"/>
      <c r="U96" s="643"/>
      <c r="V96" s="643"/>
      <c r="W96" s="644"/>
      <c r="X96" s="651"/>
      <c r="Y96" s="652"/>
      <c r="Z96" s="652"/>
      <c r="AA96" s="652"/>
      <c r="AB96" s="652"/>
      <c r="AC96" s="652"/>
      <c r="AD96" s="652"/>
      <c r="AE96" s="652"/>
      <c r="AF96" s="652"/>
      <c r="AG96" s="652"/>
      <c r="AH96" s="652"/>
      <c r="AI96" s="652"/>
      <c r="AJ96" s="652"/>
      <c r="AK96" s="652"/>
      <c r="AL96" s="652"/>
      <c r="AM96" s="652"/>
      <c r="AN96" s="652"/>
      <c r="AO96" s="652"/>
      <c r="AP96" s="652"/>
      <c r="AQ96" s="652"/>
      <c r="AR96" s="652"/>
      <c r="AS96" s="652"/>
      <c r="AT96" s="652"/>
      <c r="AU96" s="652"/>
      <c r="AV96" s="652"/>
      <c r="AW96" s="652"/>
      <c r="AX96" s="652"/>
      <c r="AY96" s="652"/>
      <c r="AZ96" s="652"/>
      <c r="BA96" s="652"/>
      <c r="BB96" s="652"/>
      <c r="BC96" s="652"/>
      <c r="BD96" s="652"/>
      <c r="BE96" s="652"/>
      <c r="BF96" s="652"/>
      <c r="BG96" s="652"/>
      <c r="BH96" s="652"/>
      <c r="BI96" s="652"/>
      <c r="BJ96" s="653"/>
      <c r="BK96" s="660"/>
      <c r="BL96" s="661"/>
      <c r="BM96" s="661"/>
      <c r="BN96" s="661"/>
      <c r="BO96" s="662"/>
      <c r="BP96" s="669"/>
      <c r="BQ96" s="670"/>
      <c r="BR96" s="670"/>
      <c r="BS96" s="670"/>
      <c r="BT96" s="670"/>
      <c r="BU96" s="670"/>
      <c r="BV96" s="670"/>
      <c r="BW96" s="670"/>
      <c r="BX96" s="671"/>
    </row>
    <row r="97" spans="2:76" s="73" customFormat="1" ht="20.25" customHeight="1">
      <c r="B97" s="638"/>
      <c r="C97" s="639"/>
      <c r="D97" s="645"/>
      <c r="E97" s="646"/>
      <c r="F97" s="646"/>
      <c r="G97" s="646"/>
      <c r="H97" s="646"/>
      <c r="I97" s="646"/>
      <c r="J97" s="646"/>
      <c r="K97" s="646"/>
      <c r="L97" s="646"/>
      <c r="M97" s="646"/>
      <c r="N97" s="646"/>
      <c r="O97" s="646"/>
      <c r="P97" s="646"/>
      <c r="Q97" s="646"/>
      <c r="R97" s="646"/>
      <c r="S97" s="646"/>
      <c r="T97" s="646"/>
      <c r="U97" s="646"/>
      <c r="V97" s="646"/>
      <c r="W97" s="647"/>
      <c r="X97" s="654"/>
      <c r="Y97" s="655"/>
      <c r="Z97" s="655"/>
      <c r="AA97" s="655"/>
      <c r="AB97" s="655"/>
      <c r="AC97" s="655"/>
      <c r="AD97" s="655"/>
      <c r="AE97" s="655"/>
      <c r="AF97" s="655"/>
      <c r="AG97" s="655"/>
      <c r="AH97" s="655"/>
      <c r="AI97" s="655"/>
      <c r="AJ97" s="655"/>
      <c r="AK97" s="655"/>
      <c r="AL97" s="655"/>
      <c r="AM97" s="655"/>
      <c r="AN97" s="655"/>
      <c r="AO97" s="655"/>
      <c r="AP97" s="655"/>
      <c r="AQ97" s="655"/>
      <c r="AR97" s="655"/>
      <c r="AS97" s="655"/>
      <c r="AT97" s="655"/>
      <c r="AU97" s="655"/>
      <c r="AV97" s="655"/>
      <c r="AW97" s="655"/>
      <c r="AX97" s="655"/>
      <c r="AY97" s="655"/>
      <c r="AZ97" s="655"/>
      <c r="BA97" s="655"/>
      <c r="BB97" s="655"/>
      <c r="BC97" s="655"/>
      <c r="BD97" s="655"/>
      <c r="BE97" s="655"/>
      <c r="BF97" s="655"/>
      <c r="BG97" s="655"/>
      <c r="BH97" s="655"/>
      <c r="BI97" s="655"/>
      <c r="BJ97" s="656"/>
      <c r="BK97" s="663"/>
      <c r="BL97" s="664"/>
      <c r="BM97" s="664"/>
      <c r="BN97" s="664"/>
      <c r="BO97" s="665"/>
      <c r="BP97" s="672"/>
      <c r="BQ97" s="673"/>
      <c r="BR97" s="673"/>
      <c r="BS97" s="673"/>
      <c r="BT97" s="673"/>
      <c r="BU97" s="673"/>
      <c r="BV97" s="673"/>
      <c r="BW97" s="673"/>
      <c r="BX97" s="674"/>
    </row>
    <row r="98" spans="2:76" s="73" customFormat="1" ht="20.25" customHeight="1">
      <c r="B98" s="638"/>
      <c r="C98" s="639"/>
      <c r="D98" s="645"/>
      <c r="E98" s="646"/>
      <c r="F98" s="646"/>
      <c r="G98" s="646"/>
      <c r="H98" s="646"/>
      <c r="I98" s="646"/>
      <c r="J98" s="646"/>
      <c r="K98" s="646"/>
      <c r="L98" s="646"/>
      <c r="M98" s="646"/>
      <c r="N98" s="646"/>
      <c r="O98" s="646"/>
      <c r="P98" s="646"/>
      <c r="Q98" s="646"/>
      <c r="R98" s="646"/>
      <c r="S98" s="646"/>
      <c r="T98" s="646"/>
      <c r="U98" s="646"/>
      <c r="V98" s="646"/>
      <c r="W98" s="647"/>
      <c r="X98" s="654"/>
      <c r="Y98" s="655"/>
      <c r="Z98" s="655"/>
      <c r="AA98" s="655"/>
      <c r="AB98" s="655"/>
      <c r="AC98" s="655"/>
      <c r="AD98" s="655"/>
      <c r="AE98" s="655"/>
      <c r="AF98" s="655"/>
      <c r="AG98" s="655"/>
      <c r="AH98" s="655"/>
      <c r="AI98" s="655"/>
      <c r="AJ98" s="655"/>
      <c r="AK98" s="655"/>
      <c r="AL98" s="655"/>
      <c r="AM98" s="655"/>
      <c r="AN98" s="655"/>
      <c r="AO98" s="655"/>
      <c r="AP98" s="655"/>
      <c r="AQ98" s="655"/>
      <c r="AR98" s="655"/>
      <c r="AS98" s="655"/>
      <c r="AT98" s="655"/>
      <c r="AU98" s="655"/>
      <c r="AV98" s="655"/>
      <c r="AW98" s="655"/>
      <c r="AX98" s="655"/>
      <c r="AY98" s="655"/>
      <c r="AZ98" s="655"/>
      <c r="BA98" s="655"/>
      <c r="BB98" s="655"/>
      <c r="BC98" s="655"/>
      <c r="BD98" s="655"/>
      <c r="BE98" s="655"/>
      <c r="BF98" s="655"/>
      <c r="BG98" s="655"/>
      <c r="BH98" s="655"/>
      <c r="BI98" s="655"/>
      <c r="BJ98" s="656"/>
      <c r="BK98" s="663"/>
      <c r="BL98" s="664"/>
      <c r="BM98" s="664"/>
      <c r="BN98" s="664"/>
      <c r="BO98" s="665"/>
      <c r="BP98" s="672"/>
      <c r="BQ98" s="673"/>
      <c r="BR98" s="673"/>
      <c r="BS98" s="673"/>
      <c r="BT98" s="673"/>
      <c r="BU98" s="673"/>
      <c r="BV98" s="673"/>
      <c r="BW98" s="673"/>
      <c r="BX98" s="674"/>
    </row>
    <row r="99" spans="2:76" s="73" customFormat="1" ht="20.25" customHeight="1">
      <c r="B99" s="638"/>
      <c r="C99" s="639"/>
      <c r="D99" s="645"/>
      <c r="E99" s="646"/>
      <c r="F99" s="646"/>
      <c r="G99" s="646"/>
      <c r="H99" s="646"/>
      <c r="I99" s="646"/>
      <c r="J99" s="646"/>
      <c r="K99" s="646"/>
      <c r="L99" s="646"/>
      <c r="M99" s="646"/>
      <c r="N99" s="646"/>
      <c r="O99" s="646"/>
      <c r="P99" s="646"/>
      <c r="Q99" s="646"/>
      <c r="R99" s="646"/>
      <c r="S99" s="646"/>
      <c r="T99" s="646"/>
      <c r="U99" s="646"/>
      <c r="V99" s="646"/>
      <c r="W99" s="647"/>
      <c r="X99" s="654"/>
      <c r="Y99" s="655"/>
      <c r="Z99" s="655"/>
      <c r="AA99" s="655"/>
      <c r="AB99" s="655"/>
      <c r="AC99" s="655"/>
      <c r="AD99" s="655"/>
      <c r="AE99" s="655"/>
      <c r="AF99" s="655"/>
      <c r="AG99" s="655"/>
      <c r="AH99" s="655"/>
      <c r="AI99" s="655"/>
      <c r="AJ99" s="655"/>
      <c r="AK99" s="655"/>
      <c r="AL99" s="655"/>
      <c r="AM99" s="655"/>
      <c r="AN99" s="655"/>
      <c r="AO99" s="655"/>
      <c r="AP99" s="655"/>
      <c r="AQ99" s="655"/>
      <c r="AR99" s="655"/>
      <c r="AS99" s="655"/>
      <c r="AT99" s="655"/>
      <c r="AU99" s="655"/>
      <c r="AV99" s="655"/>
      <c r="AW99" s="655"/>
      <c r="AX99" s="655"/>
      <c r="AY99" s="655"/>
      <c r="AZ99" s="655"/>
      <c r="BA99" s="655"/>
      <c r="BB99" s="655"/>
      <c r="BC99" s="655"/>
      <c r="BD99" s="655"/>
      <c r="BE99" s="655"/>
      <c r="BF99" s="655"/>
      <c r="BG99" s="655"/>
      <c r="BH99" s="655"/>
      <c r="BI99" s="655"/>
      <c r="BJ99" s="656"/>
      <c r="BK99" s="663"/>
      <c r="BL99" s="664"/>
      <c r="BM99" s="664"/>
      <c r="BN99" s="664"/>
      <c r="BO99" s="665"/>
      <c r="BP99" s="672"/>
      <c r="BQ99" s="673"/>
      <c r="BR99" s="673"/>
      <c r="BS99" s="673"/>
      <c r="BT99" s="673"/>
      <c r="BU99" s="673"/>
      <c r="BV99" s="673"/>
      <c r="BW99" s="673"/>
      <c r="BX99" s="674"/>
    </row>
    <row r="100" spans="2:76" s="73" customFormat="1" ht="20.25" customHeight="1">
      <c r="B100" s="638"/>
      <c r="C100" s="639"/>
      <c r="D100" s="645"/>
      <c r="E100" s="646"/>
      <c r="F100" s="646"/>
      <c r="G100" s="646"/>
      <c r="H100" s="646"/>
      <c r="I100" s="646"/>
      <c r="J100" s="646"/>
      <c r="K100" s="646"/>
      <c r="L100" s="646"/>
      <c r="M100" s="646"/>
      <c r="N100" s="646"/>
      <c r="O100" s="646"/>
      <c r="P100" s="646"/>
      <c r="Q100" s="646"/>
      <c r="R100" s="646"/>
      <c r="S100" s="646"/>
      <c r="T100" s="646"/>
      <c r="U100" s="646"/>
      <c r="V100" s="646"/>
      <c r="W100" s="647"/>
      <c r="X100" s="654"/>
      <c r="Y100" s="655"/>
      <c r="Z100" s="655"/>
      <c r="AA100" s="655"/>
      <c r="AB100" s="655"/>
      <c r="AC100" s="655"/>
      <c r="AD100" s="655"/>
      <c r="AE100" s="655"/>
      <c r="AF100" s="655"/>
      <c r="AG100" s="655"/>
      <c r="AH100" s="655"/>
      <c r="AI100" s="655"/>
      <c r="AJ100" s="655"/>
      <c r="AK100" s="655"/>
      <c r="AL100" s="655"/>
      <c r="AM100" s="655"/>
      <c r="AN100" s="655"/>
      <c r="AO100" s="655"/>
      <c r="AP100" s="655"/>
      <c r="AQ100" s="655"/>
      <c r="AR100" s="655"/>
      <c r="AS100" s="655"/>
      <c r="AT100" s="655"/>
      <c r="AU100" s="655"/>
      <c r="AV100" s="655"/>
      <c r="AW100" s="655"/>
      <c r="AX100" s="655"/>
      <c r="AY100" s="655"/>
      <c r="AZ100" s="655"/>
      <c r="BA100" s="655"/>
      <c r="BB100" s="655"/>
      <c r="BC100" s="655"/>
      <c r="BD100" s="655"/>
      <c r="BE100" s="655"/>
      <c r="BF100" s="655"/>
      <c r="BG100" s="655"/>
      <c r="BH100" s="655"/>
      <c r="BI100" s="655"/>
      <c r="BJ100" s="656"/>
      <c r="BK100" s="663"/>
      <c r="BL100" s="664"/>
      <c r="BM100" s="664"/>
      <c r="BN100" s="664"/>
      <c r="BO100" s="665"/>
      <c r="BP100" s="672"/>
      <c r="BQ100" s="673"/>
      <c r="BR100" s="673"/>
      <c r="BS100" s="673"/>
      <c r="BT100" s="673"/>
      <c r="BU100" s="673"/>
      <c r="BV100" s="673"/>
      <c r="BW100" s="673"/>
      <c r="BX100" s="674"/>
    </row>
    <row r="101" spans="2:76" s="73" customFormat="1" ht="20.25" customHeight="1">
      <c r="B101" s="640"/>
      <c r="C101" s="641"/>
      <c r="D101" s="648"/>
      <c r="E101" s="649"/>
      <c r="F101" s="649"/>
      <c r="G101" s="649"/>
      <c r="H101" s="649"/>
      <c r="I101" s="649"/>
      <c r="J101" s="649"/>
      <c r="K101" s="649"/>
      <c r="L101" s="649"/>
      <c r="M101" s="649"/>
      <c r="N101" s="649"/>
      <c r="O101" s="649"/>
      <c r="P101" s="649"/>
      <c r="Q101" s="649"/>
      <c r="R101" s="649"/>
      <c r="S101" s="649"/>
      <c r="T101" s="649"/>
      <c r="U101" s="649"/>
      <c r="V101" s="649"/>
      <c r="W101" s="650"/>
      <c r="X101" s="657"/>
      <c r="Y101" s="658"/>
      <c r="Z101" s="658"/>
      <c r="AA101" s="658"/>
      <c r="AB101" s="658"/>
      <c r="AC101" s="658"/>
      <c r="AD101" s="658"/>
      <c r="AE101" s="658"/>
      <c r="AF101" s="658"/>
      <c r="AG101" s="658"/>
      <c r="AH101" s="658"/>
      <c r="AI101" s="658"/>
      <c r="AJ101" s="658"/>
      <c r="AK101" s="658"/>
      <c r="AL101" s="658"/>
      <c r="AM101" s="658"/>
      <c r="AN101" s="658"/>
      <c r="AO101" s="658"/>
      <c r="AP101" s="658"/>
      <c r="AQ101" s="658"/>
      <c r="AR101" s="658"/>
      <c r="AS101" s="658"/>
      <c r="AT101" s="658"/>
      <c r="AU101" s="658"/>
      <c r="AV101" s="658"/>
      <c r="AW101" s="658"/>
      <c r="AX101" s="658"/>
      <c r="AY101" s="658"/>
      <c r="AZ101" s="658"/>
      <c r="BA101" s="658"/>
      <c r="BB101" s="658"/>
      <c r="BC101" s="658"/>
      <c r="BD101" s="658"/>
      <c r="BE101" s="658"/>
      <c r="BF101" s="658"/>
      <c r="BG101" s="658"/>
      <c r="BH101" s="658"/>
      <c r="BI101" s="658"/>
      <c r="BJ101" s="659"/>
      <c r="BK101" s="666"/>
      <c r="BL101" s="667"/>
      <c r="BM101" s="667"/>
      <c r="BN101" s="667"/>
      <c r="BO101" s="668"/>
      <c r="BP101" s="675"/>
      <c r="BQ101" s="676"/>
      <c r="BR101" s="676"/>
      <c r="BS101" s="676"/>
      <c r="BT101" s="676"/>
      <c r="BU101" s="676"/>
      <c r="BV101" s="676"/>
      <c r="BW101" s="676"/>
      <c r="BX101" s="677"/>
    </row>
    <row r="102" spans="2:76" s="73" customFormat="1" ht="20.25" customHeight="1">
      <c r="B102" s="636" t="s">
        <v>414</v>
      </c>
      <c r="C102" s="637"/>
      <c r="D102" s="642"/>
      <c r="E102" s="643"/>
      <c r="F102" s="643"/>
      <c r="G102" s="643"/>
      <c r="H102" s="643"/>
      <c r="I102" s="643"/>
      <c r="J102" s="643"/>
      <c r="K102" s="643"/>
      <c r="L102" s="643"/>
      <c r="M102" s="643"/>
      <c r="N102" s="643"/>
      <c r="O102" s="643"/>
      <c r="P102" s="643"/>
      <c r="Q102" s="643"/>
      <c r="R102" s="643"/>
      <c r="S102" s="643"/>
      <c r="T102" s="643"/>
      <c r="U102" s="643"/>
      <c r="V102" s="643"/>
      <c r="W102" s="644"/>
      <c r="X102" s="651"/>
      <c r="Y102" s="652"/>
      <c r="Z102" s="652"/>
      <c r="AA102" s="652"/>
      <c r="AB102" s="652"/>
      <c r="AC102" s="652"/>
      <c r="AD102" s="652"/>
      <c r="AE102" s="652"/>
      <c r="AF102" s="652"/>
      <c r="AG102" s="652"/>
      <c r="AH102" s="652"/>
      <c r="AI102" s="652"/>
      <c r="AJ102" s="652"/>
      <c r="AK102" s="652"/>
      <c r="AL102" s="652"/>
      <c r="AM102" s="652"/>
      <c r="AN102" s="652"/>
      <c r="AO102" s="652"/>
      <c r="AP102" s="652"/>
      <c r="AQ102" s="652"/>
      <c r="AR102" s="652"/>
      <c r="AS102" s="652"/>
      <c r="AT102" s="652"/>
      <c r="AU102" s="652"/>
      <c r="AV102" s="652"/>
      <c r="AW102" s="652"/>
      <c r="AX102" s="652"/>
      <c r="AY102" s="652"/>
      <c r="AZ102" s="652"/>
      <c r="BA102" s="652"/>
      <c r="BB102" s="652"/>
      <c r="BC102" s="652"/>
      <c r="BD102" s="652"/>
      <c r="BE102" s="652"/>
      <c r="BF102" s="652"/>
      <c r="BG102" s="652"/>
      <c r="BH102" s="652"/>
      <c r="BI102" s="652"/>
      <c r="BJ102" s="653"/>
      <c r="BK102" s="660"/>
      <c r="BL102" s="661"/>
      <c r="BM102" s="661"/>
      <c r="BN102" s="661"/>
      <c r="BO102" s="662"/>
      <c r="BP102" s="669"/>
      <c r="BQ102" s="670"/>
      <c r="BR102" s="670"/>
      <c r="BS102" s="670"/>
      <c r="BT102" s="670"/>
      <c r="BU102" s="670"/>
      <c r="BV102" s="670"/>
      <c r="BW102" s="670"/>
      <c r="BX102" s="671"/>
    </row>
    <row r="103" spans="2:76" s="73" customFormat="1" ht="20.25" customHeight="1">
      <c r="B103" s="638"/>
      <c r="C103" s="639"/>
      <c r="D103" s="645"/>
      <c r="E103" s="646"/>
      <c r="F103" s="646"/>
      <c r="G103" s="646"/>
      <c r="H103" s="646"/>
      <c r="I103" s="646"/>
      <c r="J103" s="646"/>
      <c r="K103" s="646"/>
      <c r="L103" s="646"/>
      <c r="M103" s="646"/>
      <c r="N103" s="646"/>
      <c r="O103" s="646"/>
      <c r="P103" s="646"/>
      <c r="Q103" s="646"/>
      <c r="R103" s="646"/>
      <c r="S103" s="646"/>
      <c r="T103" s="646"/>
      <c r="U103" s="646"/>
      <c r="V103" s="646"/>
      <c r="W103" s="647"/>
      <c r="X103" s="654"/>
      <c r="Y103" s="655"/>
      <c r="Z103" s="655"/>
      <c r="AA103" s="655"/>
      <c r="AB103" s="655"/>
      <c r="AC103" s="655"/>
      <c r="AD103" s="655"/>
      <c r="AE103" s="655"/>
      <c r="AF103" s="655"/>
      <c r="AG103" s="655"/>
      <c r="AH103" s="655"/>
      <c r="AI103" s="655"/>
      <c r="AJ103" s="655"/>
      <c r="AK103" s="655"/>
      <c r="AL103" s="655"/>
      <c r="AM103" s="655"/>
      <c r="AN103" s="655"/>
      <c r="AO103" s="655"/>
      <c r="AP103" s="655"/>
      <c r="AQ103" s="655"/>
      <c r="AR103" s="655"/>
      <c r="AS103" s="655"/>
      <c r="AT103" s="655"/>
      <c r="AU103" s="655"/>
      <c r="AV103" s="655"/>
      <c r="AW103" s="655"/>
      <c r="AX103" s="655"/>
      <c r="AY103" s="655"/>
      <c r="AZ103" s="655"/>
      <c r="BA103" s="655"/>
      <c r="BB103" s="655"/>
      <c r="BC103" s="655"/>
      <c r="BD103" s="655"/>
      <c r="BE103" s="655"/>
      <c r="BF103" s="655"/>
      <c r="BG103" s="655"/>
      <c r="BH103" s="655"/>
      <c r="BI103" s="655"/>
      <c r="BJ103" s="656"/>
      <c r="BK103" s="663"/>
      <c r="BL103" s="664"/>
      <c r="BM103" s="664"/>
      <c r="BN103" s="664"/>
      <c r="BO103" s="665"/>
      <c r="BP103" s="672"/>
      <c r="BQ103" s="673"/>
      <c r="BR103" s="673"/>
      <c r="BS103" s="673"/>
      <c r="BT103" s="673"/>
      <c r="BU103" s="673"/>
      <c r="BV103" s="673"/>
      <c r="BW103" s="673"/>
      <c r="BX103" s="674"/>
    </row>
    <row r="104" spans="2:76" s="73" customFormat="1" ht="20.25" customHeight="1">
      <c r="B104" s="638"/>
      <c r="C104" s="639"/>
      <c r="D104" s="645"/>
      <c r="E104" s="646"/>
      <c r="F104" s="646"/>
      <c r="G104" s="646"/>
      <c r="H104" s="646"/>
      <c r="I104" s="646"/>
      <c r="J104" s="646"/>
      <c r="K104" s="646"/>
      <c r="L104" s="646"/>
      <c r="M104" s="646"/>
      <c r="N104" s="646"/>
      <c r="O104" s="646"/>
      <c r="P104" s="646"/>
      <c r="Q104" s="646"/>
      <c r="R104" s="646"/>
      <c r="S104" s="646"/>
      <c r="T104" s="646"/>
      <c r="U104" s="646"/>
      <c r="V104" s="646"/>
      <c r="W104" s="647"/>
      <c r="X104" s="654"/>
      <c r="Y104" s="655"/>
      <c r="Z104" s="655"/>
      <c r="AA104" s="655"/>
      <c r="AB104" s="655"/>
      <c r="AC104" s="655"/>
      <c r="AD104" s="655"/>
      <c r="AE104" s="655"/>
      <c r="AF104" s="655"/>
      <c r="AG104" s="655"/>
      <c r="AH104" s="655"/>
      <c r="AI104" s="655"/>
      <c r="AJ104" s="655"/>
      <c r="AK104" s="655"/>
      <c r="AL104" s="655"/>
      <c r="AM104" s="655"/>
      <c r="AN104" s="655"/>
      <c r="AO104" s="655"/>
      <c r="AP104" s="655"/>
      <c r="AQ104" s="655"/>
      <c r="AR104" s="655"/>
      <c r="AS104" s="655"/>
      <c r="AT104" s="655"/>
      <c r="AU104" s="655"/>
      <c r="AV104" s="655"/>
      <c r="AW104" s="655"/>
      <c r="AX104" s="655"/>
      <c r="AY104" s="655"/>
      <c r="AZ104" s="655"/>
      <c r="BA104" s="655"/>
      <c r="BB104" s="655"/>
      <c r="BC104" s="655"/>
      <c r="BD104" s="655"/>
      <c r="BE104" s="655"/>
      <c r="BF104" s="655"/>
      <c r="BG104" s="655"/>
      <c r="BH104" s="655"/>
      <c r="BI104" s="655"/>
      <c r="BJ104" s="656"/>
      <c r="BK104" s="663"/>
      <c r="BL104" s="664"/>
      <c r="BM104" s="664"/>
      <c r="BN104" s="664"/>
      <c r="BO104" s="665"/>
      <c r="BP104" s="672"/>
      <c r="BQ104" s="673"/>
      <c r="BR104" s="673"/>
      <c r="BS104" s="673"/>
      <c r="BT104" s="673"/>
      <c r="BU104" s="673"/>
      <c r="BV104" s="673"/>
      <c r="BW104" s="673"/>
      <c r="BX104" s="674"/>
    </row>
    <row r="105" spans="2:76" s="73" customFormat="1" ht="20.25" customHeight="1">
      <c r="B105" s="638"/>
      <c r="C105" s="639"/>
      <c r="D105" s="645"/>
      <c r="E105" s="646"/>
      <c r="F105" s="646"/>
      <c r="G105" s="646"/>
      <c r="H105" s="646"/>
      <c r="I105" s="646"/>
      <c r="J105" s="646"/>
      <c r="K105" s="646"/>
      <c r="L105" s="646"/>
      <c r="M105" s="646"/>
      <c r="N105" s="646"/>
      <c r="O105" s="646"/>
      <c r="P105" s="646"/>
      <c r="Q105" s="646"/>
      <c r="R105" s="646"/>
      <c r="S105" s="646"/>
      <c r="T105" s="646"/>
      <c r="U105" s="646"/>
      <c r="V105" s="646"/>
      <c r="W105" s="647"/>
      <c r="X105" s="654"/>
      <c r="Y105" s="655"/>
      <c r="Z105" s="655"/>
      <c r="AA105" s="655"/>
      <c r="AB105" s="655"/>
      <c r="AC105" s="655"/>
      <c r="AD105" s="655"/>
      <c r="AE105" s="655"/>
      <c r="AF105" s="655"/>
      <c r="AG105" s="655"/>
      <c r="AH105" s="655"/>
      <c r="AI105" s="655"/>
      <c r="AJ105" s="655"/>
      <c r="AK105" s="655"/>
      <c r="AL105" s="655"/>
      <c r="AM105" s="655"/>
      <c r="AN105" s="655"/>
      <c r="AO105" s="655"/>
      <c r="AP105" s="655"/>
      <c r="AQ105" s="655"/>
      <c r="AR105" s="655"/>
      <c r="AS105" s="655"/>
      <c r="AT105" s="655"/>
      <c r="AU105" s="655"/>
      <c r="AV105" s="655"/>
      <c r="AW105" s="655"/>
      <c r="AX105" s="655"/>
      <c r="AY105" s="655"/>
      <c r="AZ105" s="655"/>
      <c r="BA105" s="655"/>
      <c r="BB105" s="655"/>
      <c r="BC105" s="655"/>
      <c r="BD105" s="655"/>
      <c r="BE105" s="655"/>
      <c r="BF105" s="655"/>
      <c r="BG105" s="655"/>
      <c r="BH105" s="655"/>
      <c r="BI105" s="655"/>
      <c r="BJ105" s="656"/>
      <c r="BK105" s="663"/>
      <c r="BL105" s="664"/>
      <c r="BM105" s="664"/>
      <c r="BN105" s="664"/>
      <c r="BO105" s="665"/>
      <c r="BP105" s="672"/>
      <c r="BQ105" s="673"/>
      <c r="BR105" s="673"/>
      <c r="BS105" s="673"/>
      <c r="BT105" s="673"/>
      <c r="BU105" s="673"/>
      <c r="BV105" s="673"/>
      <c r="BW105" s="673"/>
      <c r="BX105" s="674"/>
    </row>
    <row r="106" spans="2:76" s="73" customFormat="1" ht="20.25" customHeight="1">
      <c r="B106" s="638"/>
      <c r="C106" s="639"/>
      <c r="D106" s="645"/>
      <c r="E106" s="646"/>
      <c r="F106" s="646"/>
      <c r="G106" s="646"/>
      <c r="H106" s="646"/>
      <c r="I106" s="646"/>
      <c r="J106" s="646"/>
      <c r="K106" s="646"/>
      <c r="L106" s="646"/>
      <c r="M106" s="646"/>
      <c r="N106" s="646"/>
      <c r="O106" s="646"/>
      <c r="P106" s="646"/>
      <c r="Q106" s="646"/>
      <c r="R106" s="646"/>
      <c r="S106" s="646"/>
      <c r="T106" s="646"/>
      <c r="U106" s="646"/>
      <c r="V106" s="646"/>
      <c r="W106" s="647"/>
      <c r="X106" s="654"/>
      <c r="Y106" s="655"/>
      <c r="Z106" s="655"/>
      <c r="AA106" s="655"/>
      <c r="AB106" s="655"/>
      <c r="AC106" s="655"/>
      <c r="AD106" s="655"/>
      <c r="AE106" s="655"/>
      <c r="AF106" s="655"/>
      <c r="AG106" s="655"/>
      <c r="AH106" s="655"/>
      <c r="AI106" s="655"/>
      <c r="AJ106" s="655"/>
      <c r="AK106" s="655"/>
      <c r="AL106" s="655"/>
      <c r="AM106" s="655"/>
      <c r="AN106" s="655"/>
      <c r="AO106" s="655"/>
      <c r="AP106" s="655"/>
      <c r="AQ106" s="655"/>
      <c r="AR106" s="655"/>
      <c r="AS106" s="655"/>
      <c r="AT106" s="655"/>
      <c r="AU106" s="655"/>
      <c r="AV106" s="655"/>
      <c r="AW106" s="655"/>
      <c r="AX106" s="655"/>
      <c r="AY106" s="655"/>
      <c r="AZ106" s="655"/>
      <c r="BA106" s="655"/>
      <c r="BB106" s="655"/>
      <c r="BC106" s="655"/>
      <c r="BD106" s="655"/>
      <c r="BE106" s="655"/>
      <c r="BF106" s="655"/>
      <c r="BG106" s="655"/>
      <c r="BH106" s="655"/>
      <c r="BI106" s="655"/>
      <c r="BJ106" s="656"/>
      <c r="BK106" s="663"/>
      <c r="BL106" s="664"/>
      <c r="BM106" s="664"/>
      <c r="BN106" s="664"/>
      <c r="BO106" s="665"/>
      <c r="BP106" s="672"/>
      <c r="BQ106" s="673"/>
      <c r="BR106" s="673"/>
      <c r="BS106" s="673"/>
      <c r="BT106" s="673"/>
      <c r="BU106" s="673"/>
      <c r="BV106" s="673"/>
      <c r="BW106" s="673"/>
      <c r="BX106" s="674"/>
    </row>
    <row r="107" spans="2:76" s="73" customFormat="1" ht="20.25" customHeight="1">
      <c r="B107" s="640"/>
      <c r="C107" s="641"/>
      <c r="D107" s="648"/>
      <c r="E107" s="649"/>
      <c r="F107" s="649"/>
      <c r="G107" s="649"/>
      <c r="H107" s="649"/>
      <c r="I107" s="649"/>
      <c r="J107" s="649"/>
      <c r="K107" s="649"/>
      <c r="L107" s="649"/>
      <c r="M107" s="649"/>
      <c r="N107" s="649"/>
      <c r="O107" s="649"/>
      <c r="P107" s="649"/>
      <c r="Q107" s="649"/>
      <c r="R107" s="649"/>
      <c r="S107" s="649"/>
      <c r="T107" s="649"/>
      <c r="U107" s="649"/>
      <c r="V107" s="649"/>
      <c r="W107" s="650"/>
      <c r="X107" s="657"/>
      <c r="Y107" s="658"/>
      <c r="Z107" s="658"/>
      <c r="AA107" s="658"/>
      <c r="AB107" s="658"/>
      <c r="AC107" s="658"/>
      <c r="AD107" s="658"/>
      <c r="AE107" s="658"/>
      <c r="AF107" s="658"/>
      <c r="AG107" s="658"/>
      <c r="AH107" s="658"/>
      <c r="AI107" s="658"/>
      <c r="AJ107" s="658"/>
      <c r="AK107" s="658"/>
      <c r="AL107" s="658"/>
      <c r="AM107" s="658"/>
      <c r="AN107" s="658"/>
      <c r="AO107" s="658"/>
      <c r="AP107" s="658"/>
      <c r="AQ107" s="658"/>
      <c r="AR107" s="658"/>
      <c r="AS107" s="658"/>
      <c r="AT107" s="658"/>
      <c r="AU107" s="658"/>
      <c r="AV107" s="658"/>
      <c r="AW107" s="658"/>
      <c r="AX107" s="658"/>
      <c r="AY107" s="658"/>
      <c r="AZ107" s="658"/>
      <c r="BA107" s="658"/>
      <c r="BB107" s="658"/>
      <c r="BC107" s="658"/>
      <c r="BD107" s="658"/>
      <c r="BE107" s="658"/>
      <c r="BF107" s="658"/>
      <c r="BG107" s="658"/>
      <c r="BH107" s="658"/>
      <c r="BI107" s="658"/>
      <c r="BJ107" s="659"/>
      <c r="BK107" s="666"/>
      <c r="BL107" s="667"/>
      <c r="BM107" s="667"/>
      <c r="BN107" s="667"/>
      <c r="BO107" s="668"/>
      <c r="BP107" s="675"/>
      <c r="BQ107" s="676"/>
      <c r="BR107" s="676"/>
      <c r="BS107" s="676"/>
      <c r="BT107" s="676"/>
      <c r="BU107" s="676"/>
      <c r="BV107" s="676"/>
      <c r="BW107" s="676"/>
      <c r="BX107" s="677"/>
    </row>
    <row r="108" spans="2:76" s="73" customFormat="1" ht="20.25" customHeight="1">
      <c r="B108" s="636" t="s">
        <v>415</v>
      </c>
      <c r="C108" s="637"/>
      <c r="D108" s="642"/>
      <c r="E108" s="643"/>
      <c r="F108" s="643"/>
      <c r="G108" s="643"/>
      <c r="H108" s="643"/>
      <c r="I108" s="643"/>
      <c r="J108" s="643"/>
      <c r="K108" s="643"/>
      <c r="L108" s="643"/>
      <c r="M108" s="643"/>
      <c r="N108" s="643"/>
      <c r="O108" s="643"/>
      <c r="P108" s="643"/>
      <c r="Q108" s="643"/>
      <c r="R108" s="643"/>
      <c r="S108" s="643"/>
      <c r="T108" s="643"/>
      <c r="U108" s="643"/>
      <c r="V108" s="643"/>
      <c r="W108" s="644"/>
      <c r="X108" s="651"/>
      <c r="Y108" s="652"/>
      <c r="Z108" s="652"/>
      <c r="AA108" s="652"/>
      <c r="AB108" s="652"/>
      <c r="AC108" s="652"/>
      <c r="AD108" s="652"/>
      <c r="AE108" s="652"/>
      <c r="AF108" s="652"/>
      <c r="AG108" s="652"/>
      <c r="AH108" s="652"/>
      <c r="AI108" s="652"/>
      <c r="AJ108" s="652"/>
      <c r="AK108" s="652"/>
      <c r="AL108" s="652"/>
      <c r="AM108" s="652"/>
      <c r="AN108" s="652"/>
      <c r="AO108" s="652"/>
      <c r="AP108" s="652"/>
      <c r="AQ108" s="652"/>
      <c r="AR108" s="652"/>
      <c r="AS108" s="652"/>
      <c r="AT108" s="652"/>
      <c r="AU108" s="652"/>
      <c r="AV108" s="652"/>
      <c r="AW108" s="652"/>
      <c r="AX108" s="652"/>
      <c r="AY108" s="652"/>
      <c r="AZ108" s="652"/>
      <c r="BA108" s="652"/>
      <c r="BB108" s="652"/>
      <c r="BC108" s="652"/>
      <c r="BD108" s="652"/>
      <c r="BE108" s="652"/>
      <c r="BF108" s="652"/>
      <c r="BG108" s="652"/>
      <c r="BH108" s="652"/>
      <c r="BI108" s="652"/>
      <c r="BJ108" s="653"/>
      <c r="BK108" s="660"/>
      <c r="BL108" s="661"/>
      <c r="BM108" s="661"/>
      <c r="BN108" s="661"/>
      <c r="BO108" s="662"/>
      <c r="BP108" s="669"/>
      <c r="BQ108" s="670"/>
      <c r="BR108" s="670"/>
      <c r="BS108" s="670"/>
      <c r="BT108" s="670"/>
      <c r="BU108" s="670"/>
      <c r="BV108" s="670"/>
      <c r="BW108" s="670"/>
      <c r="BX108" s="671"/>
    </row>
    <row r="109" spans="2:76" s="73" customFormat="1" ht="20.25" customHeight="1">
      <c r="B109" s="638"/>
      <c r="C109" s="639"/>
      <c r="D109" s="645"/>
      <c r="E109" s="646"/>
      <c r="F109" s="646"/>
      <c r="G109" s="646"/>
      <c r="H109" s="646"/>
      <c r="I109" s="646"/>
      <c r="J109" s="646"/>
      <c r="K109" s="646"/>
      <c r="L109" s="646"/>
      <c r="M109" s="646"/>
      <c r="N109" s="646"/>
      <c r="O109" s="646"/>
      <c r="P109" s="646"/>
      <c r="Q109" s="646"/>
      <c r="R109" s="646"/>
      <c r="S109" s="646"/>
      <c r="T109" s="646"/>
      <c r="U109" s="646"/>
      <c r="V109" s="646"/>
      <c r="W109" s="647"/>
      <c r="X109" s="654"/>
      <c r="Y109" s="655"/>
      <c r="Z109" s="655"/>
      <c r="AA109" s="655"/>
      <c r="AB109" s="655"/>
      <c r="AC109" s="655"/>
      <c r="AD109" s="655"/>
      <c r="AE109" s="655"/>
      <c r="AF109" s="655"/>
      <c r="AG109" s="655"/>
      <c r="AH109" s="655"/>
      <c r="AI109" s="655"/>
      <c r="AJ109" s="655"/>
      <c r="AK109" s="655"/>
      <c r="AL109" s="655"/>
      <c r="AM109" s="655"/>
      <c r="AN109" s="655"/>
      <c r="AO109" s="655"/>
      <c r="AP109" s="655"/>
      <c r="AQ109" s="655"/>
      <c r="AR109" s="655"/>
      <c r="AS109" s="655"/>
      <c r="AT109" s="655"/>
      <c r="AU109" s="655"/>
      <c r="AV109" s="655"/>
      <c r="AW109" s="655"/>
      <c r="AX109" s="655"/>
      <c r="AY109" s="655"/>
      <c r="AZ109" s="655"/>
      <c r="BA109" s="655"/>
      <c r="BB109" s="655"/>
      <c r="BC109" s="655"/>
      <c r="BD109" s="655"/>
      <c r="BE109" s="655"/>
      <c r="BF109" s="655"/>
      <c r="BG109" s="655"/>
      <c r="BH109" s="655"/>
      <c r="BI109" s="655"/>
      <c r="BJ109" s="656"/>
      <c r="BK109" s="663"/>
      <c r="BL109" s="664"/>
      <c r="BM109" s="664"/>
      <c r="BN109" s="664"/>
      <c r="BO109" s="665"/>
      <c r="BP109" s="672"/>
      <c r="BQ109" s="673"/>
      <c r="BR109" s="673"/>
      <c r="BS109" s="673"/>
      <c r="BT109" s="673"/>
      <c r="BU109" s="673"/>
      <c r="BV109" s="673"/>
      <c r="BW109" s="673"/>
      <c r="BX109" s="674"/>
    </row>
    <row r="110" spans="2:76" s="73" customFormat="1" ht="20.25" customHeight="1">
      <c r="B110" s="638"/>
      <c r="C110" s="639"/>
      <c r="D110" s="645"/>
      <c r="E110" s="646"/>
      <c r="F110" s="646"/>
      <c r="G110" s="646"/>
      <c r="H110" s="646"/>
      <c r="I110" s="646"/>
      <c r="J110" s="646"/>
      <c r="K110" s="646"/>
      <c r="L110" s="646"/>
      <c r="M110" s="646"/>
      <c r="N110" s="646"/>
      <c r="O110" s="646"/>
      <c r="P110" s="646"/>
      <c r="Q110" s="646"/>
      <c r="R110" s="646"/>
      <c r="S110" s="646"/>
      <c r="T110" s="646"/>
      <c r="U110" s="646"/>
      <c r="V110" s="646"/>
      <c r="W110" s="647"/>
      <c r="X110" s="654"/>
      <c r="Y110" s="655"/>
      <c r="Z110" s="655"/>
      <c r="AA110" s="655"/>
      <c r="AB110" s="655"/>
      <c r="AC110" s="655"/>
      <c r="AD110" s="655"/>
      <c r="AE110" s="655"/>
      <c r="AF110" s="655"/>
      <c r="AG110" s="655"/>
      <c r="AH110" s="655"/>
      <c r="AI110" s="655"/>
      <c r="AJ110" s="655"/>
      <c r="AK110" s="655"/>
      <c r="AL110" s="655"/>
      <c r="AM110" s="655"/>
      <c r="AN110" s="655"/>
      <c r="AO110" s="655"/>
      <c r="AP110" s="655"/>
      <c r="AQ110" s="655"/>
      <c r="AR110" s="655"/>
      <c r="AS110" s="655"/>
      <c r="AT110" s="655"/>
      <c r="AU110" s="655"/>
      <c r="AV110" s="655"/>
      <c r="AW110" s="655"/>
      <c r="AX110" s="655"/>
      <c r="AY110" s="655"/>
      <c r="AZ110" s="655"/>
      <c r="BA110" s="655"/>
      <c r="BB110" s="655"/>
      <c r="BC110" s="655"/>
      <c r="BD110" s="655"/>
      <c r="BE110" s="655"/>
      <c r="BF110" s="655"/>
      <c r="BG110" s="655"/>
      <c r="BH110" s="655"/>
      <c r="BI110" s="655"/>
      <c r="BJ110" s="656"/>
      <c r="BK110" s="663"/>
      <c r="BL110" s="664"/>
      <c r="BM110" s="664"/>
      <c r="BN110" s="664"/>
      <c r="BO110" s="665"/>
      <c r="BP110" s="672"/>
      <c r="BQ110" s="673"/>
      <c r="BR110" s="673"/>
      <c r="BS110" s="673"/>
      <c r="BT110" s="673"/>
      <c r="BU110" s="673"/>
      <c r="BV110" s="673"/>
      <c r="BW110" s="673"/>
      <c r="BX110" s="674"/>
    </row>
    <row r="111" spans="2:76" s="73" customFormat="1" ht="20.25" customHeight="1">
      <c r="B111" s="638"/>
      <c r="C111" s="639"/>
      <c r="D111" s="645"/>
      <c r="E111" s="646"/>
      <c r="F111" s="646"/>
      <c r="G111" s="646"/>
      <c r="H111" s="646"/>
      <c r="I111" s="646"/>
      <c r="J111" s="646"/>
      <c r="K111" s="646"/>
      <c r="L111" s="646"/>
      <c r="M111" s="646"/>
      <c r="N111" s="646"/>
      <c r="O111" s="646"/>
      <c r="P111" s="646"/>
      <c r="Q111" s="646"/>
      <c r="R111" s="646"/>
      <c r="S111" s="646"/>
      <c r="T111" s="646"/>
      <c r="U111" s="646"/>
      <c r="V111" s="646"/>
      <c r="W111" s="647"/>
      <c r="X111" s="654"/>
      <c r="Y111" s="655"/>
      <c r="Z111" s="655"/>
      <c r="AA111" s="655"/>
      <c r="AB111" s="655"/>
      <c r="AC111" s="655"/>
      <c r="AD111" s="655"/>
      <c r="AE111" s="655"/>
      <c r="AF111" s="655"/>
      <c r="AG111" s="655"/>
      <c r="AH111" s="655"/>
      <c r="AI111" s="655"/>
      <c r="AJ111" s="655"/>
      <c r="AK111" s="655"/>
      <c r="AL111" s="655"/>
      <c r="AM111" s="655"/>
      <c r="AN111" s="655"/>
      <c r="AO111" s="655"/>
      <c r="AP111" s="655"/>
      <c r="AQ111" s="655"/>
      <c r="AR111" s="655"/>
      <c r="AS111" s="655"/>
      <c r="AT111" s="655"/>
      <c r="AU111" s="655"/>
      <c r="AV111" s="655"/>
      <c r="AW111" s="655"/>
      <c r="AX111" s="655"/>
      <c r="AY111" s="655"/>
      <c r="AZ111" s="655"/>
      <c r="BA111" s="655"/>
      <c r="BB111" s="655"/>
      <c r="BC111" s="655"/>
      <c r="BD111" s="655"/>
      <c r="BE111" s="655"/>
      <c r="BF111" s="655"/>
      <c r="BG111" s="655"/>
      <c r="BH111" s="655"/>
      <c r="BI111" s="655"/>
      <c r="BJ111" s="656"/>
      <c r="BK111" s="663"/>
      <c r="BL111" s="664"/>
      <c r="BM111" s="664"/>
      <c r="BN111" s="664"/>
      <c r="BO111" s="665"/>
      <c r="BP111" s="672"/>
      <c r="BQ111" s="673"/>
      <c r="BR111" s="673"/>
      <c r="BS111" s="673"/>
      <c r="BT111" s="673"/>
      <c r="BU111" s="673"/>
      <c r="BV111" s="673"/>
      <c r="BW111" s="673"/>
      <c r="BX111" s="674"/>
    </row>
    <row r="112" spans="2:76" s="73" customFormat="1" ht="20.25" customHeight="1">
      <c r="B112" s="638"/>
      <c r="C112" s="639"/>
      <c r="D112" s="645"/>
      <c r="E112" s="646"/>
      <c r="F112" s="646"/>
      <c r="G112" s="646"/>
      <c r="H112" s="646"/>
      <c r="I112" s="646"/>
      <c r="J112" s="646"/>
      <c r="K112" s="646"/>
      <c r="L112" s="646"/>
      <c r="M112" s="646"/>
      <c r="N112" s="646"/>
      <c r="O112" s="646"/>
      <c r="P112" s="646"/>
      <c r="Q112" s="646"/>
      <c r="R112" s="646"/>
      <c r="S112" s="646"/>
      <c r="T112" s="646"/>
      <c r="U112" s="646"/>
      <c r="V112" s="646"/>
      <c r="W112" s="647"/>
      <c r="X112" s="654"/>
      <c r="Y112" s="655"/>
      <c r="Z112" s="655"/>
      <c r="AA112" s="655"/>
      <c r="AB112" s="655"/>
      <c r="AC112" s="655"/>
      <c r="AD112" s="655"/>
      <c r="AE112" s="655"/>
      <c r="AF112" s="655"/>
      <c r="AG112" s="655"/>
      <c r="AH112" s="655"/>
      <c r="AI112" s="655"/>
      <c r="AJ112" s="655"/>
      <c r="AK112" s="655"/>
      <c r="AL112" s="655"/>
      <c r="AM112" s="655"/>
      <c r="AN112" s="655"/>
      <c r="AO112" s="655"/>
      <c r="AP112" s="655"/>
      <c r="AQ112" s="655"/>
      <c r="AR112" s="655"/>
      <c r="AS112" s="655"/>
      <c r="AT112" s="655"/>
      <c r="AU112" s="655"/>
      <c r="AV112" s="655"/>
      <c r="AW112" s="655"/>
      <c r="AX112" s="655"/>
      <c r="AY112" s="655"/>
      <c r="AZ112" s="655"/>
      <c r="BA112" s="655"/>
      <c r="BB112" s="655"/>
      <c r="BC112" s="655"/>
      <c r="BD112" s="655"/>
      <c r="BE112" s="655"/>
      <c r="BF112" s="655"/>
      <c r="BG112" s="655"/>
      <c r="BH112" s="655"/>
      <c r="BI112" s="655"/>
      <c r="BJ112" s="656"/>
      <c r="BK112" s="663"/>
      <c r="BL112" s="664"/>
      <c r="BM112" s="664"/>
      <c r="BN112" s="664"/>
      <c r="BO112" s="665"/>
      <c r="BP112" s="672"/>
      <c r="BQ112" s="673"/>
      <c r="BR112" s="673"/>
      <c r="BS112" s="673"/>
      <c r="BT112" s="673"/>
      <c r="BU112" s="673"/>
      <c r="BV112" s="673"/>
      <c r="BW112" s="673"/>
      <c r="BX112" s="674"/>
    </row>
    <row r="113" spans="2:76" s="73" customFormat="1" ht="20.25" customHeight="1">
      <c r="B113" s="640"/>
      <c r="C113" s="641"/>
      <c r="D113" s="648"/>
      <c r="E113" s="649"/>
      <c r="F113" s="649"/>
      <c r="G113" s="649"/>
      <c r="H113" s="649"/>
      <c r="I113" s="649"/>
      <c r="J113" s="649"/>
      <c r="K113" s="649"/>
      <c r="L113" s="649"/>
      <c r="M113" s="649"/>
      <c r="N113" s="649"/>
      <c r="O113" s="649"/>
      <c r="P113" s="649"/>
      <c r="Q113" s="649"/>
      <c r="R113" s="649"/>
      <c r="S113" s="649"/>
      <c r="T113" s="649"/>
      <c r="U113" s="649"/>
      <c r="V113" s="649"/>
      <c r="W113" s="650"/>
      <c r="X113" s="657"/>
      <c r="Y113" s="658"/>
      <c r="Z113" s="658"/>
      <c r="AA113" s="658"/>
      <c r="AB113" s="658"/>
      <c r="AC113" s="658"/>
      <c r="AD113" s="658"/>
      <c r="AE113" s="658"/>
      <c r="AF113" s="658"/>
      <c r="AG113" s="658"/>
      <c r="AH113" s="658"/>
      <c r="AI113" s="658"/>
      <c r="AJ113" s="658"/>
      <c r="AK113" s="658"/>
      <c r="AL113" s="658"/>
      <c r="AM113" s="658"/>
      <c r="AN113" s="658"/>
      <c r="AO113" s="658"/>
      <c r="AP113" s="658"/>
      <c r="AQ113" s="658"/>
      <c r="AR113" s="658"/>
      <c r="AS113" s="658"/>
      <c r="AT113" s="658"/>
      <c r="AU113" s="658"/>
      <c r="AV113" s="658"/>
      <c r="AW113" s="658"/>
      <c r="AX113" s="658"/>
      <c r="AY113" s="658"/>
      <c r="AZ113" s="658"/>
      <c r="BA113" s="658"/>
      <c r="BB113" s="658"/>
      <c r="BC113" s="658"/>
      <c r="BD113" s="658"/>
      <c r="BE113" s="658"/>
      <c r="BF113" s="658"/>
      <c r="BG113" s="658"/>
      <c r="BH113" s="658"/>
      <c r="BI113" s="658"/>
      <c r="BJ113" s="659"/>
      <c r="BK113" s="666"/>
      <c r="BL113" s="667"/>
      <c r="BM113" s="667"/>
      <c r="BN113" s="667"/>
      <c r="BO113" s="668"/>
      <c r="BP113" s="675"/>
      <c r="BQ113" s="676"/>
      <c r="BR113" s="676"/>
      <c r="BS113" s="676"/>
      <c r="BT113" s="676"/>
      <c r="BU113" s="676"/>
      <c r="BV113" s="676"/>
      <c r="BW113" s="676"/>
      <c r="BX113" s="677"/>
    </row>
    <row r="114" spans="2:76" s="73" customFormat="1" ht="20.25" customHeight="1">
      <c r="B114" s="636" t="s">
        <v>416</v>
      </c>
      <c r="C114" s="637"/>
      <c r="D114" s="642"/>
      <c r="E114" s="643"/>
      <c r="F114" s="643"/>
      <c r="G114" s="643"/>
      <c r="H114" s="643"/>
      <c r="I114" s="643"/>
      <c r="J114" s="643"/>
      <c r="K114" s="643"/>
      <c r="L114" s="643"/>
      <c r="M114" s="643"/>
      <c r="N114" s="643"/>
      <c r="O114" s="643"/>
      <c r="P114" s="643"/>
      <c r="Q114" s="643"/>
      <c r="R114" s="643"/>
      <c r="S114" s="643"/>
      <c r="T114" s="643"/>
      <c r="U114" s="643"/>
      <c r="V114" s="643"/>
      <c r="W114" s="644"/>
      <c r="X114" s="651"/>
      <c r="Y114" s="652"/>
      <c r="Z114" s="652"/>
      <c r="AA114" s="652"/>
      <c r="AB114" s="652"/>
      <c r="AC114" s="652"/>
      <c r="AD114" s="652"/>
      <c r="AE114" s="652"/>
      <c r="AF114" s="652"/>
      <c r="AG114" s="652"/>
      <c r="AH114" s="652"/>
      <c r="AI114" s="652"/>
      <c r="AJ114" s="652"/>
      <c r="AK114" s="652"/>
      <c r="AL114" s="652"/>
      <c r="AM114" s="652"/>
      <c r="AN114" s="652"/>
      <c r="AO114" s="652"/>
      <c r="AP114" s="652"/>
      <c r="AQ114" s="652"/>
      <c r="AR114" s="652"/>
      <c r="AS114" s="652"/>
      <c r="AT114" s="652"/>
      <c r="AU114" s="652"/>
      <c r="AV114" s="652"/>
      <c r="AW114" s="652"/>
      <c r="AX114" s="652"/>
      <c r="AY114" s="652"/>
      <c r="AZ114" s="652"/>
      <c r="BA114" s="652"/>
      <c r="BB114" s="652"/>
      <c r="BC114" s="652"/>
      <c r="BD114" s="652"/>
      <c r="BE114" s="652"/>
      <c r="BF114" s="652"/>
      <c r="BG114" s="652"/>
      <c r="BH114" s="652"/>
      <c r="BI114" s="652"/>
      <c r="BJ114" s="653"/>
      <c r="BK114" s="660"/>
      <c r="BL114" s="661"/>
      <c r="BM114" s="661"/>
      <c r="BN114" s="661"/>
      <c r="BO114" s="662"/>
      <c r="BP114" s="669"/>
      <c r="BQ114" s="670"/>
      <c r="BR114" s="670"/>
      <c r="BS114" s="670"/>
      <c r="BT114" s="670"/>
      <c r="BU114" s="670"/>
      <c r="BV114" s="670"/>
      <c r="BW114" s="670"/>
      <c r="BX114" s="671"/>
    </row>
    <row r="115" spans="2:76" s="73" customFormat="1" ht="20.25" customHeight="1">
      <c r="B115" s="638"/>
      <c r="C115" s="639"/>
      <c r="D115" s="645"/>
      <c r="E115" s="646"/>
      <c r="F115" s="646"/>
      <c r="G115" s="646"/>
      <c r="H115" s="646"/>
      <c r="I115" s="646"/>
      <c r="J115" s="646"/>
      <c r="K115" s="646"/>
      <c r="L115" s="646"/>
      <c r="M115" s="646"/>
      <c r="N115" s="646"/>
      <c r="O115" s="646"/>
      <c r="P115" s="646"/>
      <c r="Q115" s="646"/>
      <c r="R115" s="646"/>
      <c r="S115" s="646"/>
      <c r="T115" s="646"/>
      <c r="U115" s="646"/>
      <c r="V115" s="646"/>
      <c r="W115" s="647"/>
      <c r="X115" s="654"/>
      <c r="Y115" s="655"/>
      <c r="Z115" s="655"/>
      <c r="AA115" s="655"/>
      <c r="AB115" s="655"/>
      <c r="AC115" s="655"/>
      <c r="AD115" s="655"/>
      <c r="AE115" s="655"/>
      <c r="AF115" s="655"/>
      <c r="AG115" s="655"/>
      <c r="AH115" s="655"/>
      <c r="AI115" s="655"/>
      <c r="AJ115" s="655"/>
      <c r="AK115" s="655"/>
      <c r="AL115" s="655"/>
      <c r="AM115" s="655"/>
      <c r="AN115" s="655"/>
      <c r="AO115" s="655"/>
      <c r="AP115" s="655"/>
      <c r="AQ115" s="655"/>
      <c r="AR115" s="655"/>
      <c r="AS115" s="655"/>
      <c r="AT115" s="655"/>
      <c r="AU115" s="655"/>
      <c r="AV115" s="655"/>
      <c r="AW115" s="655"/>
      <c r="AX115" s="655"/>
      <c r="AY115" s="655"/>
      <c r="AZ115" s="655"/>
      <c r="BA115" s="655"/>
      <c r="BB115" s="655"/>
      <c r="BC115" s="655"/>
      <c r="BD115" s="655"/>
      <c r="BE115" s="655"/>
      <c r="BF115" s="655"/>
      <c r="BG115" s="655"/>
      <c r="BH115" s="655"/>
      <c r="BI115" s="655"/>
      <c r="BJ115" s="656"/>
      <c r="BK115" s="663"/>
      <c r="BL115" s="664"/>
      <c r="BM115" s="664"/>
      <c r="BN115" s="664"/>
      <c r="BO115" s="665"/>
      <c r="BP115" s="672"/>
      <c r="BQ115" s="673"/>
      <c r="BR115" s="673"/>
      <c r="BS115" s="673"/>
      <c r="BT115" s="673"/>
      <c r="BU115" s="673"/>
      <c r="BV115" s="673"/>
      <c r="BW115" s="673"/>
      <c r="BX115" s="674"/>
    </row>
    <row r="116" spans="2:76" s="73" customFormat="1" ht="20.25" customHeight="1">
      <c r="B116" s="638"/>
      <c r="C116" s="639"/>
      <c r="D116" s="645"/>
      <c r="E116" s="646"/>
      <c r="F116" s="646"/>
      <c r="G116" s="646"/>
      <c r="H116" s="646"/>
      <c r="I116" s="646"/>
      <c r="J116" s="646"/>
      <c r="K116" s="646"/>
      <c r="L116" s="646"/>
      <c r="M116" s="646"/>
      <c r="N116" s="646"/>
      <c r="O116" s="646"/>
      <c r="P116" s="646"/>
      <c r="Q116" s="646"/>
      <c r="R116" s="646"/>
      <c r="S116" s="646"/>
      <c r="T116" s="646"/>
      <c r="U116" s="646"/>
      <c r="V116" s="646"/>
      <c r="W116" s="647"/>
      <c r="X116" s="654"/>
      <c r="Y116" s="655"/>
      <c r="Z116" s="655"/>
      <c r="AA116" s="655"/>
      <c r="AB116" s="655"/>
      <c r="AC116" s="655"/>
      <c r="AD116" s="655"/>
      <c r="AE116" s="655"/>
      <c r="AF116" s="655"/>
      <c r="AG116" s="655"/>
      <c r="AH116" s="655"/>
      <c r="AI116" s="655"/>
      <c r="AJ116" s="655"/>
      <c r="AK116" s="655"/>
      <c r="AL116" s="655"/>
      <c r="AM116" s="655"/>
      <c r="AN116" s="655"/>
      <c r="AO116" s="655"/>
      <c r="AP116" s="655"/>
      <c r="AQ116" s="655"/>
      <c r="AR116" s="655"/>
      <c r="AS116" s="655"/>
      <c r="AT116" s="655"/>
      <c r="AU116" s="655"/>
      <c r="AV116" s="655"/>
      <c r="AW116" s="655"/>
      <c r="AX116" s="655"/>
      <c r="AY116" s="655"/>
      <c r="AZ116" s="655"/>
      <c r="BA116" s="655"/>
      <c r="BB116" s="655"/>
      <c r="BC116" s="655"/>
      <c r="BD116" s="655"/>
      <c r="BE116" s="655"/>
      <c r="BF116" s="655"/>
      <c r="BG116" s="655"/>
      <c r="BH116" s="655"/>
      <c r="BI116" s="655"/>
      <c r="BJ116" s="656"/>
      <c r="BK116" s="663"/>
      <c r="BL116" s="664"/>
      <c r="BM116" s="664"/>
      <c r="BN116" s="664"/>
      <c r="BO116" s="665"/>
      <c r="BP116" s="672"/>
      <c r="BQ116" s="673"/>
      <c r="BR116" s="673"/>
      <c r="BS116" s="673"/>
      <c r="BT116" s="673"/>
      <c r="BU116" s="673"/>
      <c r="BV116" s="673"/>
      <c r="BW116" s="673"/>
      <c r="BX116" s="674"/>
    </row>
    <row r="117" spans="2:76" s="73" customFormat="1" ht="20.25" customHeight="1">
      <c r="B117" s="638"/>
      <c r="C117" s="639"/>
      <c r="D117" s="645"/>
      <c r="E117" s="646"/>
      <c r="F117" s="646"/>
      <c r="G117" s="646"/>
      <c r="H117" s="646"/>
      <c r="I117" s="646"/>
      <c r="J117" s="646"/>
      <c r="K117" s="646"/>
      <c r="L117" s="646"/>
      <c r="M117" s="646"/>
      <c r="N117" s="646"/>
      <c r="O117" s="646"/>
      <c r="P117" s="646"/>
      <c r="Q117" s="646"/>
      <c r="R117" s="646"/>
      <c r="S117" s="646"/>
      <c r="T117" s="646"/>
      <c r="U117" s="646"/>
      <c r="V117" s="646"/>
      <c r="W117" s="647"/>
      <c r="X117" s="654"/>
      <c r="Y117" s="655"/>
      <c r="Z117" s="655"/>
      <c r="AA117" s="655"/>
      <c r="AB117" s="655"/>
      <c r="AC117" s="655"/>
      <c r="AD117" s="655"/>
      <c r="AE117" s="655"/>
      <c r="AF117" s="655"/>
      <c r="AG117" s="655"/>
      <c r="AH117" s="655"/>
      <c r="AI117" s="655"/>
      <c r="AJ117" s="655"/>
      <c r="AK117" s="655"/>
      <c r="AL117" s="655"/>
      <c r="AM117" s="655"/>
      <c r="AN117" s="655"/>
      <c r="AO117" s="655"/>
      <c r="AP117" s="655"/>
      <c r="AQ117" s="655"/>
      <c r="AR117" s="655"/>
      <c r="AS117" s="655"/>
      <c r="AT117" s="655"/>
      <c r="AU117" s="655"/>
      <c r="AV117" s="655"/>
      <c r="AW117" s="655"/>
      <c r="AX117" s="655"/>
      <c r="AY117" s="655"/>
      <c r="AZ117" s="655"/>
      <c r="BA117" s="655"/>
      <c r="BB117" s="655"/>
      <c r="BC117" s="655"/>
      <c r="BD117" s="655"/>
      <c r="BE117" s="655"/>
      <c r="BF117" s="655"/>
      <c r="BG117" s="655"/>
      <c r="BH117" s="655"/>
      <c r="BI117" s="655"/>
      <c r="BJ117" s="656"/>
      <c r="BK117" s="663"/>
      <c r="BL117" s="664"/>
      <c r="BM117" s="664"/>
      <c r="BN117" s="664"/>
      <c r="BO117" s="665"/>
      <c r="BP117" s="672"/>
      <c r="BQ117" s="673"/>
      <c r="BR117" s="673"/>
      <c r="BS117" s="673"/>
      <c r="BT117" s="673"/>
      <c r="BU117" s="673"/>
      <c r="BV117" s="673"/>
      <c r="BW117" s="673"/>
      <c r="BX117" s="674"/>
    </row>
    <row r="118" spans="2:76" s="73" customFormat="1" ht="20.25" customHeight="1">
      <c r="B118" s="638"/>
      <c r="C118" s="639"/>
      <c r="D118" s="645"/>
      <c r="E118" s="646"/>
      <c r="F118" s="646"/>
      <c r="G118" s="646"/>
      <c r="H118" s="646"/>
      <c r="I118" s="646"/>
      <c r="J118" s="646"/>
      <c r="K118" s="646"/>
      <c r="L118" s="646"/>
      <c r="M118" s="646"/>
      <c r="N118" s="646"/>
      <c r="O118" s="646"/>
      <c r="P118" s="646"/>
      <c r="Q118" s="646"/>
      <c r="R118" s="646"/>
      <c r="S118" s="646"/>
      <c r="T118" s="646"/>
      <c r="U118" s="646"/>
      <c r="V118" s="646"/>
      <c r="W118" s="647"/>
      <c r="X118" s="654"/>
      <c r="Y118" s="655"/>
      <c r="Z118" s="655"/>
      <c r="AA118" s="655"/>
      <c r="AB118" s="655"/>
      <c r="AC118" s="655"/>
      <c r="AD118" s="655"/>
      <c r="AE118" s="655"/>
      <c r="AF118" s="655"/>
      <c r="AG118" s="655"/>
      <c r="AH118" s="655"/>
      <c r="AI118" s="655"/>
      <c r="AJ118" s="655"/>
      <c r="AK118" s="655"/>
      <c r="AL118" s="655"/>
      <c r="AM118" s="655"/>
      <c r="AN118" s="655"/>
      <c r="AO118" s="655"/>
      <c r="AP118" s="655"/>
      <c r="AQ118" s="655"/>
      <c r="AR118" s="655"/>
      <c r="AS118" s="655"/>
      <c r="AT118" s="655"/>
      <c r="AU118" s="655"/>
      <c r="AV118" s="655"/>
      <c r="AW118" s="655"/>
      <c r="AX118" s="655"/>
      <c r="AY118" s="655"/>
      <c r="AZ118" s="655"/>
      <c r="BA118" s="655"/>
      <c r="BB118" s="655"/>
      <c r="BC118" s="655"/>
      <c r="BD118" s="655"/>
      <c r="BE118" s="655"/>
      <c r="BF118" s="655"/>
      <c r="BG118" s="655"/>
      <c r="BH118" s="655"/>
      <c r="BI118" s="655"/>
      <c r="BJ118" s="656"/>
      <c r="BK118" s="663"/>
      <c r="BL118" s="664"/>
      <c r="BM118" s="664"/>
      <c r="BN118" s="664"/>
      <c r="BO118" s="665"/>
      <c r="BP118" s="672"/>
      <c r="BQ118" s="673"/>
      <c r="BR118" s="673"/>
      <c r="BS118" s="673"/>
      <c r="BT118" s="673"/>
      <c r="BU118" s="673"/>
      <c r="BV118" s="673"/>
      <c r="BW118" s="673"/>
      <c r="BX118" s="674"/>
    </row>
    <row r="119" spans="2:76" s="73" customFormat="1" ht="20.25" customHeight="1">
      <c r="B119" s="640"/>
      <c r="C119" s="641"/>
      <c r="D119" s="648"/>
      <c r="E119" s="649"/>
      <c r="F119" s="649"/>
      <c r="G119" s="649"/>
      <c r="H119" s="649"/>
      <c r="I119" s="649"/>
      <c r="J119" s="649"/>
      <c r="K119" s="649"/>
      <c r="L119" s="649"/>
      <c r="M119" s="649"/>
      <c r="N119" s="649"/>
      <c r="O119" s="649"/>
      <c r="P119" s="649"/>
      <c r="Q119" s="649"/>
      <c r="R119" s="649"/>
      <c r="S119" s="649"/>
      <c r="T119" s="649"/>
      <c r="U119" s="649"/>
      <c r="V119" s="649"/>
      <c r="W119" s="650"/>
      <c r="X119" s="657"/>
      <c r="Y119" s="658"/>
      <c r="Z119" s="658"/>
      <c r="AA119" s="658"/>
      <c r="AB119" s="658"/>
      <c r="AC119" s="658"/>
      <c r="AD119" s="658"/>
      <c r="AE119" s="658"/>
      <c r="AF119" s="658"/>
      <c r="AG119" s="658"/>
      <c r="AH119" s="658"/>
      <c r="AI119" s="658"/>
      <c r="AJ119" s="658"/>
      <c r="AK119" s="658"/>
      <c r="AL119" s="658"/>
      <c r="AM119" s="658"/>
      <c r="AN119" s="658"/>
      <c r="AO119" s="658"/>
      <c r="AP119" s="658"/>
      <c r="AQ119" s="658"/>
      <c r="AR119" s="658"/>
      <c r="AS119" s="658"/>
      <c r="AT119" s="658"/>
      <c r="AU119" s="658"/>
      <c r="AV119" s="658"/>
      <c r="AW119" s="658"/>
      <c r="AX119" s="658"/>
      <c r="AY119" s="658"/>
      <c r="AZ119" s="658"/>
      <c r="BA119" s="658"/>
      <c r="BB119" s="658"/>
      <c r="BC119" s="658"/>
      <c r="BD119" s="658"/>
      <c r="BE119" s="658"/>
      <c r="BF119" s="658"/>
      <c r="BG119" s="658"/>
      <c r="BH119" s="658"/>
      <c r="BI119" s="658"/>
      <c r="BJ119" s="659"/>
      <c r="BK119" s="666"/>
      <c r="BL119" s="667"/>
      <c r="BM119" s="667"/>
      <c r="BN119" s="667"/>
      <c r="BO119" s="668"/>
      <c r="BP119" s="675"/>
      <c r="BQ119" s="676"/>
      <c r="BR119" s="676"/>
      <c r="BS119" s="676"/>
      <c r="BT119" s="676"/>
      <c r="BU119" s="676"/>
      <c r="BV119" s="676"/>
      <c r="BW119" s="676"/>
      <c r="BX119" s="677"/>
    </row>
    <row r="120" spans="2:76" s="73" customFormat="1" ht="20.25" customHeight="1">
      <c r="B120" s="636" t="s">
        <v>417</v>
      </c>
      <c r="C120" s="637"/>
      <c r="D120" s="642"/>
      <c r="E120" s="643"/>
      <c r="F120" s="643"/>
      <c r="G120" s="643"/>
      <c r="H120" s="643"/>
      <c r="I120" s="643"/>
      <c r="J120" s="643"/>
      <c r="K120" s="643"/>
      <c r="L120" s="643"/>
      <c r="M120" s="643"/>
      <c r="N120" s="643"/>
      <c r="O120" s="643"/>
      <c r="P120" s="643"/>
      <c r="Q120" s="643"/>
      <c r="R120" s="643"/>
      <c r="S120" s="643"/>
      <c r="T120" s="643"/>
      <c r="U120" s="643"/>
      <c r="V120" s="643"/>
      <c r="W120" s="644"/>
      <c r="X120" s="651"/>
      <c r="Y120" s="652"/>
      <c r="Z120" s="652"/>
      <c r="AA120" s="652"/>
      <c r="AB120" s="652"/>
      <c r="AC120" s="652"/>
      <c r="AD120" s="652"/>
      <c r="AE120" s="652"/>
      <c r="AF120" s="652"/>
      <c r="AG120" s="652"/>
      <c r="AH120" s="652"/>
      <c r="AI120" s="652"/>
      <c r="AJ120" s="652"/>
      <c r="AK120" s="652"/>
      <c r="AL120" s="652"/>
      <c r="AM120" s="652"/>
      <c r="AN120" s="652"/>
      <c r="AO120" s="652"/>
      <c r="AP120" s="652"/>
      <c r="AQ120" s="652"/>
      <c r="AR120" s="652"/>
      <c r="AS120" s="652"/>
      <c r="AT120" s="652"/>
      <c r="AU120" s="652"/>
      <c r="AV120" s="652"/>
      <c r="AW120" s="652"/>
      <c r="AX120" s="652"/>
      <c r="AY120" s="652"/>
      <c r="AZ120" s="652"/>
      <c r="BA120" s="652"/>
      <c r="BB120" s="652"/>
      <c r="BC120" s="652"/>
      <c r="BD120" s="652"/>
      <c r="BE120" s="652"/>
      <c r="BF120" s="652"/>
      <c r="BG120" s="652"/>
      <c r="BH120" s="652"/>
      <c r="BI120" s="652"/>
      <c r="BJ120" s="653"/>
      <c r="BK120" s="660"/>
      <c r="BL120" s="661"/>
      <c r="BM120" s="661"/>
      <c r="BN120" s="661"/>
      <c r="BO120" s="662"/>
      <c r="BP120" s="669"/>
      <c r="BQ120" s="670"/>
      <c r="BR120" s="670"/>
      <c r="BS120" s="670"/>
      <c r="BT120" s="670"/>
      <c r="BU120" s="670"/>
      <c r="BV120" s="670"/>
      <c r="BW120" s="670"/>
      <c r="BX120" s="671"/>
    </row>
    <row r="121" spans="2:76" s="73" customFormat="1" ht="20.25" customHeight="1">
      <c r="B121" s="638"/>
      <c r="C121" s="639"/>
      <c r="D121" s="645"/>
      <c r="E121" s="646"/>
      <c r="F121" s="646"/>
      <c r="G121" s="646"/>
      <c r="H121" s="646"/>
      <c r="I121" s="646"/>
      <c r="J121" s="646"/>
      <c r="K121" s="646"/>
      <c r="L121" s="646"/>
      <c r="M121" s="646"/>
      <c r="N121" s="646"/>
      <c r="O121" s="646"/>
      <c r="P121" s="646"/>
      <c r="Q121" s="646"/>
      <c r="R121" s="646"/>
      <c r="S121" s="646"/>
      <c r="T121" s="646"/>
      <c r="U121" s="646"/>
      <c r="V121" s="646"/>
      <c r="W121" s="647"/>
      <c r="X121" s="654"/>
      <c r="Y121" s="655"/>
      <c r="Z121" s="655"/>
      <c r="AA121" s="655"/>
      <c r="AB121" s="655"/>
      <c r="AC121" s="655"/>
      <c r="AD121" s="655"/>
      <c r="AE121" s="655"/>
      <c r="AF121" s="655"/>
      <c r="AG121" s="655"/>
      <c r="AH121" s="655"/>
      <c r="AI121" s="655"/>
      <c r="AJ121" s="655"/>
      <c r="AK121" s="655"/>
      <c r="AL121" s="655"/>
      <c r="AM121" s="655"/>
      <c r="AN121" s="655"/>
      <c r="AO121" s="655"/>
      <c r="AP121" s="655"/>
      <c r="AQ121" s="655"/>
      <c r="AR121" s="655"/>
      <c r="AS121" s="655"/>
      <c r="AT121" s="655"/>
      <c r="AU121" s="655"/>
      <c r="AV121" s="655"/>
      <c r="AW121" s="655"/>
      <c r="AX121" s="655"/>
      <c r="AY121" s="655"/>
      <c r="AZ121" s="655"/>
      <c r="BA121" s="655"/>
      <c r="BB121" s="655"/>
      <c r="BC121" s="655"/>
      <c r="BD121" s="655"/>
      <c r="BE121" s="655"/>
      <c r="BF121" s="655"/>
      <c r="BG121" s="655"/>
      <c r="BH121" s="655"/>
      <c r="BI121" s="655"/>
      <c r="BJ121" s="656"/>
      <c r="BK121" s="663"/>
      <c r="BL121" s="664"/>
      <c r="BM121" s="664"/>
      <c r="BN121" s="664"/>
      <c r="BO121" s="665"/>
      <c r="BP121" s="672"/>
      <c r="BQ121" s="673"/>
      <c r="BR121" s="673"/>
      <c r="BS121" s="673"/>
      <c r="BT121" s="673"/>
      <c r="BU121" s="673"/>
      <c r="BV121" s="673"/>
      <c r="BW121" s="673"/>
      <c r="BX121" s="674"/>
    </row>
    <row r="122" spans="2:76" s="73" customFormat="1" ht="20.25" customHeight="1">
      <c r="B122" s="638"/>
      <c r="C122" s="639"/>
      <c r="D122" s="645"/>
      <c r="E122" s="646"/>
      <c r="F122" s="646"/>
      <c r="G122" s="646"/>
      <c r="H122" s="646"/>
      <c r="I122" s="646"/>
      <c r="J122" s="646"/>
      <c r="K122" s="646"/>
      <c r="L122" s="646"/>
      <c r="M122" s="646"/>
      <c r="N122" s="646"/>
      <c r="O122" s="646"/>
      <c r="P122" s="646"/>
      <c r="Q122" s="646"/>
      <c r="R122" s="646"/>
      <c r="S122" s="646"/>
      <c r="T122" s="646"/>
      <c r="U122" s="646"/>
      <c r="V122" s="646"/>
      <c r="W122" s="647"/>
      <c r="X122" s="654"/>
      <c r="Y122" s="655"/>
      <c r="Z122" s="655"/>
      <c r="AA122" s="655"/>
      <c r="AB122" s="655"/>
      <c r="AC122" s="655"/>
      <c r="AD122" s="655"/>
      <c r="AE122" s="655"/>
      <c r="AF122" s="655"/>
      <c r="AG122" s="655"/>
      <c r="AH122" s="655"/>
      <c r="AI122" s="655"/>
      <c r="AJ122" s="655"/>
      <c r="AK122" s="655"/>
      <c r="AL122" s="655"/>
      <c r="AM122" s="655"/>
      <c r="AN122" s="655"/>
      <c r="AO122" s="655"/>
      <c r="AP122" s="655"/>
      <c r="AQ122" s="655"/>
      <c r="AR122" s="655"/>
      <c r="AS122" s="655"/>
      <c r="AT122" s="655"/>
      <c r="AU122" s="655"/>
      <c r="AV122" s="655"/>
      <c r="AW122" s="655"/>
      <c r="AX122" s="655"/>
      <c r="AY122" s="655"/>
      <c r="AZ122" s="655"/>
      <c r="BA122" s="655"/>
      <c r="BB122" s="655"/>
      <c r="BC122" s="655"/>
      <c r="BD122" s="655"/>
      <c r="BE122" s="655"/>
      <c r="BF122" s="655"/>
      <c r="BG122" s="655"/>
      <c r="BH122" s="655"/>
      <c r="BI122" s="655"/>
      <c r="BJ122" s="656"/>
      <c r="BK122" s="663"/>
      <c r="BL122" s="664"/>
      <c r="BM122" s="664"/>
      <c r="BN122" s="664"/>
      <c r="BO122" s="665"/>
      <c r="BP122" s="672"/>
      <c r="BQ122" s="673"/>
      <c r="BR122" s="673"/>
      <c r="BS122" s="673"/>
      <c r="BT122" s="673"/>
      <c r="BU122" s="673"/>
      <c r="BV122" s="673"/>
      <c r="BW122" s="673"/>
      <c r="BX122" s="674"/>
    </row>
    <row r="123" spans="2:76" s="73" customFormat="1" ht="20.25" customHeight="1">
      <c r="B123" s="638"/>
      <c r="C123" s="639"/>
      <c r="D123" s="645"/>
      <c r="E123" s="646"/>
      <c r="F123" s="646"/>
      <c r="G123" s="646"/>
      <c r="H123" s="646"/>
      <c r="I123" s="646"/>
      <c r="J123" s="646"/>
      <c r="K123" s="646"/>
      <c r="L123" s="646"/>
      <c r="M123" s="646"/>
      <c r="N123" s="646"/>
      <c r="O123" s="646"/>
      <c r="P123" s="646"/>
      <c r="Q123" s="646"/>
      <c r="R123" s="646"/>
      <c r="S123" s="646"/>
      <c r="T123" s="646"/>
      <c r="U123" s="646"/>
      <c r="V123" s="646"/>
      <c r="W123" s="647"/>
      <c r="X123" s="654"/>
      <c r="Y123" s="655"/>
      <c r="Z123" s="655"/>
      <c r="AA123" s="655"/>
      <c r="AB123" s="655"/>
      <c r="AC123" s="655"/>
      <c r="AD123" s="655"/>
      <c r="AE123" s="655"/>
      <c r="AF123" s="655"/>
      <c r="AG123" s="655"/>
      <c r="AH123" s="655"/>
      <c r="AI123" s="655"/>
      <c r="AJ123" s="655"/>
      <c r="AK123" s="655"/>
      <c r="AL123" s="655"/>
      <c r="AM123" s="655"/>
      <c r="AN123" s="655"/>
      <c r="AO123" s="655"/>
      <c r="AP123" s="655"/>
      <c r="AQ123" s="655"/>
      <c r="AR123" s="655"/>
      <c r="AS123" s="655"/>
      <c r="AT123" s="655"/>
      <c r="AU123" s="655"/>
      <c r="AV123" s="655"/>
      <c r="AW123" s="655"/>
      <c r="AX123" s="655"/>
      <c r="AY123" s="655"/>
      <c r="AZ123" s="655"/>
      <c r="BA123" s="655"/>
      <c r="BB123" s="655"/>
      <c r="BC123" s="655"/>
      <c r="BD123" s="655"/>
      <c r="BE123" s="655"/>
      <c r="BF123" s="655"/>
      <c r="BG123" s="655"/>
      <c r="BH123" s="655"/>
      <c r="BI123" s="655"/>
      <c r="BJ123" s="656"/>
      <c r="BK123" s="663"/>
      <c r="BL123" s="664"/>
      <c r="BM123" s="664"/>
      <c r="BN123" s="664"/>
      <c r="BO123" s="665"/>
      <c r="BP123" s="672"/>
      <c r="BQ123" s="673"/>
      <c r="BR123" s="673"/>
      <c r="BS123" s="673"/>
      <c r="BT123" s="673"/>
      <c r="BU123" s="673"/>
      <c r="BV123" s="673"/>
      <c r="BW123" s="673"/>
      <c r="BX123" s="674"/>
    </row>
    <row r="124" spans="2:76" s="73" customFormat="1" ht="20.25" customHeight="1">
      <c r="B124" s="638"/>
      <c r="C124" s="639"/>
      <c r="D124" s="645"/>
      <c r="E124" s="646"/>
      <c r="F124" s="646"/>
      <c r="G124" s="646"/>
      <c r="H124" s="646"/>
      <c r="I124" s="646"/>
      <c r="J124" s="646"/>
      <c r="K124" s="646"/>
      <c r="L124" s="646"/>
      <c r="M124" s="646"/>
      <c r="N124" s="646"/>
      <c r="O124" s="646"/>
      <c r="P124" s="646"/>
      <c r="Q124" s="646"/>
      <c r="R124" s="646"/>
      <c r="S124" s="646"/>
      <c r="T124" s="646"/>
      <c r="U124" s="646"/>
      <c r="V124" s="646"/>
      <c r="W124" s="647"/>
      <c r="X124" s="654"/>
      <c r="Y124" s="655"/>
      <c r="Z124" s="655"/>
      <c r="AA124" s="655"/>
      <c r="AB124" s="655"/>
      <c r="AC124" s="655"/>
      <c r="AD124" s="655"/>
      <c r="AE124" s="655"/>
      <c r="AF124" s="655"/>
      <c r="AG124" s="655"/>
      <c r="AH124" s="655"/>
      <c r="AI124" s="655"/>
      <c r="AJ124" s="655"/>
      <c r="AK124" s="655"/>
      <c r="AL124" s="655"/>
      <c r="AM124" s="655"/>
      <c r="AN124" s="655"/>
      <c r="AO124" s="655"/>
      <c r="AP124" s="655"/>
      <c r="AQ124" s="655"/>
      <c r="AR124" s="655"/>
      <c r="AS124" s="655"/>
      <c r="AT124" s="655"/>
      <c r="AU124" s="655"/>
      <c r="AV124" s="655"/>
      <c r="AW124" s="655"/>
      <c r="AX124" s="655"/>
      <c r="AY124" s="655"/>
      <c r="AZ124" s="655"/>
      <c r="BA124" s="655"/>
      <c r="BB124" s="655"/>
      <c r="BC124" s="655"/>
      <c r="BD124" s="655"/>
      <c r="BE124" s="655"/>
      <c r="BF124" s="655"/>
      <c r="BG124" s="655"/>
      <c r="BH124" s="655"/>
      <c r="BI124" s="655"/>
      <c r="BJ124" s="656"/>
      <c r="BK124" s="663"/>
      <c r="BL124" s="664"/>
      <c r="BM124" s="664"/>
      <c r="BN124" s="664"/>
      <c r="BO124" s="665"/>
      <c r="BP124" s="672"/>
      <c r="BQ124" s="673"/>
      <c r="BR124" s="673"/>
      <c r="BS124" s="673"/>
      <c r="BT124" s="673"/>
      <c r="BU124" s="673"/>
      <c r="BV124" s="673"/>
      <c r="BW124" s="673"/>
      <c r="BX124" s="674"/>
    </row>
    <row r="125" spans="2:76" s="73" customFormat="1" ht="20.25" customHeight="1">
      <c r="B125" s="640"/>
      <c r="C125" s="641"/>
      <c r="D125" s="648"/>
      <c r="E125" s="649"/>
      <c r="F125" s="649"/>
      <c r="G125" s="649"/>
      <c r="H125" s="649"/>
      <c r="I125" s="649"/>
      <c r="J125" s="649"/>
      <c r="K125" s="649"/>
      <c r="L125" s="649"/>
      <c r="M125" s="649"/>
      <c r="N125" s="649"/>
      <c r="O125" s="649"/>
      <c r="P125" s="649"/>
      <c r="Q125" s="649"/>
      <c r="R125" s="649"/>
      <c r="S125" s="649"/>
      <c r="T125" s="649"/>
      <c r="U125" s="649"/>
      <c r="V125" s="649"/>
      <c r="W125" s="650"/>
      <c r="X125" s="657"/>
      <c r="Y125" s="658"/>
      <c r="Z125" s="658"/>
      <c r="AA125" s="658"/>
      <c r="AB125" s="658"/>
      <c r="AC125" s="658"/>
      <c r="AD125" s="658"/>
      <c r="AE125" s="658"/>
      <c r="AF125" s="658"/>
      <c r="AG125" s="658"/>
      <c r="AH125" s="658"/>
      <c r="AI125" s="658"/>
      <c r="AJ125" s="658"/>
      <c r="AK125" s="658"/>
      <c r="AL125" s="658"/>
      <c r="AM125" s="658"/>
      <c r="AN125" s="658"/>
      <c r="AO125" s="658"/>
      <c r="AP125" s="658"/>
      <c r="AQ125" s="658"/>
      <c r="AR125" s="658"/>
      <c r="AS125" s="658"/>
      <c r="AT125" s="658"/>
      <c r="AU125" s="658"/>
      <c r="AV125" s="658"/>
      <c r="AW125" s="658"/>
      <c r="AX125" s="658"/>
      <c r="AY125" s="658"/>
      <c r="AZ125" s="658"/>
      <c r="BA125" s="658"/>
      <c r="BB125" s="658"/>
      <c r="BC125" s="658"/>
      <c r="BD125" s="658"/>
      <c r="BE125" s="658"/>
      <c r="BF125" s="658"/>
      <c r="BG125" s="658"/>
      <c r="BH125" s="658"/>
      <c r="BI125" s="658"/>
      <c r="BJ125" s="659"/>
      <c r="BK125" s="666"/>
      <c r="BL125" s="667"/>
      <c r="BM125" s="667"/>
      <c r="BN125" s="667"/>
      <c r="BO125" s="668"/>
      <c r="BP125" s="675"/>
      <c r="BQ125" s="676"/>
      <c r="BR125" s="676"/>
      <c r="BS125" s="676"/>
      <c r="BT125" s="676"/>
      <c r="BU125" s="676"/>
      <c r="BV125" s="676"/>
      <c r="BW125" s="676"/>
      <c r="BX125" s="677"/>
    </row>
    <row r="126" spans="2:76" s="73" customFormat="1" ht="20.25" customHeight="1">
      <c r="B126" s="636" t="s">
        <v>418</v>
      </c>
      <c r="C126" s="637"/>
      <c r="D126" s="642"/>
      <c r="E126" s="643"/>
      <c r="F126" s="643"/>
      <c r="G126" s="643"/>
      <c r="H126" s="643"/>
      <c r="I126" s="643"/>
      <c r="J126" s="643"/>
      <c r="K126" s="643"/>
      <c r="L126" s="643"/>
      <c r="M126" s="643"/>
      <c r="N126" s="643"/>
      <c r="O126" s="643"/>
      <c r="P126" s="643"/>
      <c r="Q126" s="643"/>
      <c r="R126" s="643"/>
      <c r="S126" s="643"/>
      <c r="T126" s="643"/>
      <c r="U126" s="643"/>
      <c r="V126" s="643"/>
      <c r="W126" s="644"/>
      <c r="X126" s="651"/>
      <c r="Y126" s="652"/>
      <c r="Z126" s="652"/>
      <c r="AA126" s="652"/>
      <c r="AB126" s="652"/>
      <c r="AC126" s="652"/>
      <c r="AD126" s="652"/>
      <c r="AE126" s="652"/>
      <c r="AF126" s="652"/>
      <c r="AG126" s="652"/>
      <c r="AH126" s="652"/>
      <c r="AI126" s="652"/>
      <c r="AJ126" s="652"/>
      <c r="AK126" s="652"/>
      <c r="AL126" s="652"/>
      <c r="AM126" s="652"/>
      <c r="AN126" s="652"/>
      <c r="AO126" s="652"/>
      <c r="AP126" s="652"/>
      <c r="AQ126" s="652"/>
      <c r="AR126" s="652"/>
      <c r="AS126" s="652"/>
      <c r="AT126" s="652"/>
      <c r="AU126" s="652"/>
      <c r="AV126" s="652"/>
      <c r="AW126" s="652"/>
      <c r="AX126" s="652"/>
      <c r="AY126" s="652"/>
      <c r="AZ126" s="652"/>
      <c r="BA126" s="652"/>
      <c r="BB126" s="652"/>
      <c r="BC126" s="652"/>
      <c r="BD126" s="652"/>
      <c r="BE126" s="652"/>
      <c r="BF126" s="652"/>
      <c r="BG126" s="652"/>
      <c r="BH126" s="652"/>
      <c r="BI126" s="652"/>
      <c r="BJ126" s="653"/>
      <c r="BK126" s="660"/>
      <c r="BL126" s="661"/>
      <c r="BM126" s="661"/>
      <c r="BN126" s="661"/>
      <c r="BO126" s="662"/>
      <c r="BP126" s="669"/>
      <c r="BQ126" s="670"/>
      <c r="BR126" s="670"/>
      <c r="BS126" s="670"/>
      <c r="BT126" s="670"/>
      <c r="BU126" s="670"/>
      <c r="BV126" s="670"/>
      <c r="BW126" s="670"/>
      <c r="BX126" s="671"/>
    </row>
    <row r="127" spans="2:76" s="73" customFormat="1" ht="20.25" customHeight="1">
      <c r="B127" s="638"/>
      <c r="C127" s="639"/>
      <c r="D127" s="645"/>
      <c r="E127" s="646"/>
      <c r="F127" s="646"/>
      <c r="G127" s="646"/>
      <c r="H127" s="646"/>
      <c r="I127" s="646"/>
      <c r="J127" s="646"/>
      <c r="K127" s="646"/>
      <c r="L127" s="646"/>
      <c r="M127" s="646"/>
      <c r="N127" s="646"/>
      <c r="O127" s="646"/>
      <c r="P127" s="646"/>
      <c r="Q127" s="646"/>
      <c r="R127" s="646"/>
      <c r="S127" s="646"/>
      <c r="T127" s="646"/>
      <c r="U127" s="646"/>
      <c r="V127" s="646"/>
      <c r="W127" s="647"/>
      <c r="X127" s="654"/>
      <c r="Y127" s="655"/>
      <c r="Z127" s="655"/>
      <c r="AA127" s="655"/>
      <c r="AB127" s="655"/>
      <c r="AC127" s="655"/>
      <c r="AD127" s="655"/>
      <c r="AE127" s="655"/>
      <c r="AF127" s="655"/>
      <c r="AG127" s="655"/>
      <c r="AH127" s="655"/>
      <c r="AI127" s="655"/>
      <c r="AJ127" s="655"/>
      <c r="AK127" s="655"/>
      <c r="AL127" s="655"/>
      <c r="AM127" s="655"/>
      <c r="AN127" s="655"/>
      <c r="AO127" s="655"/>
      <c r="AP127" s="655"/>
      <c r="AQ127" s="655"/>
      <c r="AR127" s="655"/>
      <c r="AS127" s="655"/>
      <c r="AT127" s="655"/>
      <c r="AU127" s="655"/>
      <c r="AV127" s="655"/>
      <c r="AW127" s="655"/>
      <c r="AX127" s="655"/>
      <c r="AY127" s="655"/>
      <c r="AZ127" s="655"/>
      <c r="BA127" s="655"/>
      <c r="BB127" s="655"/>
      <c r="BC127" s="655"/>
      <c r="BD127" s="655"/>
      <c r="BE127" s="655"/>
      <c r="BF127" s="655"/>
      <c r="BG127" s="655"/>
      <c r="BH127" s="655"/>
      <c r="BI127" s="655"/>
      <c r="BJ127" s="656"/>
      <c r="BK127" s="663"/>
      <c r="BL127" s="664"/>
      <c r="BM127" s="664"/>
      <c r="BN127" s="664"/>
      <c r="BO127" s="665"/>
      <c r="BP127" s="672"/>
      <c r="BQ127" s="673"/>
      <c r="BR127" s="673"/>
      <c r="BS127" s="673"/>
      <c r="BT127" s="673"/>
      <c r="BU127" s="673"/>
      <c r="BV127" s="673"/>
      <c r="BW127" s="673"/>
      <c r="BX127" s="674"/>
    </row>
    <row r="128" spans="2:76" s="73" customFormat="1" ht="20.25" customHeight="1">
      <c r="B128" s="638"/>
      <c r="C128" s="639"/>
      <c r="D128" s="645"/>
      <c r="E128" s="646"/>
      <c r="F128" s="646"/>
      <c r="G128" s="646"/>
      <c r="H128" s="646"/>
      <c r="I128" s="646"/>
      <c r="J128" s="646"/>
      <c r="K128" s="646"/>
      <c r="L128" s="646"/>
      <c r="M128" s="646"/>
      <c r="N128" s="646"/>
      <c r="O128" s="646"/>
      <c r="P128" s="646"/>
      <c r="Q128" s="646"/>
      <c r="R128" s="646"/>
      <c r="S128" s="646"/>
      <c r="T128" s="646"/>
      <c r="U128" s="646"/>
      <c r="V128" s="646"/>
      <c r="W128" s="647"/>
      <c r="X128" s="654"/>
      <c r="Y128" s="655"/>
      <c r="Z128" s="655"/>
      <c r="AA128" s="655"/>
      <c r="AB128" s="655"/>
      <c r="AC128" s="655"/>
      <c r="AD128" s="655"/>
      <c r="AE128" s="655"/>
      <c r="AF128" s="655"/>
      <c r="AG128" s="655"/>
      <c r="AH128" s="655"/>
      <c r="AI128" s="655"/>
      <c r="AJ128" s="655"/>
      <c r="AK128" s="655"/>
      <c r="AL128" s="655"/>
      <c r="AM128" s="655"/>
      <c r="AN128" s="655"/>
      <c r="AO128" s="655"/>
      <c r="AP128" s="655"/>
      <c r="AQ128" s="655"/>
      <c r="AR128" s="655"/>
      <c r="AS128" s="655"/>
      <c r="AT128" s="655"/>
      <c r="AU128" s="655"/>
      <c r="AV128" s="655"/>
      <c r="AW128" s="655"/>
      <c r="AX128" s="655"/>
      <c r="AY128" s="655"/>
      <c r="AZ128" s="655"/>
      <c r="BA128" s="655"/>
      <c r="BB128" s="655"/>
      <c r="BC128" s="655"/>
      <c r="BD128" s="655"/>
      <c r="BE128" s="655"/>
      <c r="BF128" s="655"/>
      <c r="BG128" s="655"/>
      <c r="BH128" s="655"/>
      <c r="BI128" s="655"/>
      <c r="BJ128" s="656"/>
      <c r="BK128" s="663"/>
      <c r="BL128" s="664"/>
      <c r="BM128" s="664"/>
      <c r="BN128" s="664"/>
      <c r="BO128" s="665"/>
      <c r="BP128" s="672"/>
      <c r="BQ128" s="673"/>
      <c r="BR128" s="673"/>
      <c r="BS128" s="673"/>
      <c r="BT128" s="673"/>
      <c r="BU128" s="673"/>
      <c r="BV128" s="673"/>
      <c r="BW128" s="673"/>
      <c r="BX128" s="674"/>
    </row>
    <row r="129" spans="2:76" s="73" customFormat="1" ht="20.25" customHeight="1">
      <c r="B129" s="638"/>
      <c r="C129" s="639"/>
      <c r="D129" s="645"/>
      <c r="E129" s="646"/>
      <c r="F129" s="646"/>
      <c r="G129" s="646"/>
      <c r="H129" s="646"/>
      <c r="I129" s="646"/>
      <c r="J129" s="646"/>
      <c r="K129" s="646"/>
      <c r="L129" s="646"/>
      <c r="M129" s="646"/>
      <c r="N129" s="646"/>
      <c r="O129" s="646"/>
      <c r="P129" s="646"/>
      <c r="Q129" s="646"/>
      <c r="R129" s="646"/>
      <c r="S129" s="646"/>
      <c r="T129" s="646"/>
      <c r="U129" s="646"/>
      <c r="V129" s="646"/>
      <c r="W129" s="647"/>
      <c r="X129" s="654"/>
      <c r="Y129" s="655"/>
      <c r="Z129" s="655"/>
      <c r="AA129" s="655"/>
      <c r="AB129" s="655"/>
      <c r="AC129" s="655"/>
      <c r="AD129" s="655"/>
      <c r="AE129" s="655"/>
      <c r="AF129" s="655"/>
      <c r="AG129" s="655"/>
      <c r="AH129" s="655"/>
      <c r="AI129" s="655"/>
      <c r="AJ129" s="655"/>
      <c r="AK129" s="655"/>
      <c r="AL129" s="655"/>
      <c r="AM129" s="655"/>
      <c r="AN129" s="655"/>
      <c r="AO129" s="655"/>
      <c r="AP129" s="655"/>
      <c r="AQ129" s="655"/>
      <c r="AR129" s="655"/>
      <c r="AS129" s="655"/>
      <c r="AT129" s="655"/>
      <c r="AU129" s="655"/>
      <c r="AV129" s="655"/>
      <c r="AW129" s="655"/>
      <c r="AX129" s="655"/>
      <c r="AY129" s="655"/>
      <c r="AZ129" s="655"/>
      <c r="BA129" s="655"/>
      <c r="BB129" s="655"/>
      <c r="BC129" s="655"/>
      <c r="BD129" s="655"/>
      <c r="BE129" s="655"/>
      <c r="BF129" s="655"/>
      <c r="BG129" s="655"/>
      <c r="BH129" s="655"/>
      <c r="BI129" s="655"/>
      <c r="BJ129" s="656"/>
      <c r="BK129" s="663"/>
      <c r="BL129" s="664"/>
      <c r="BM129" s="664"/>
      <c r="BN129" s="664"/>
      <c r="BO129" s="665"/>
      <c r="BP129" s="672"/>
      <c r="BQ129" s="673"/>
      <c r="BR129" s="673"/>
      <c r="BS129" s="673"/>
      <c r="BT129" s="673"/>
      <c r="BU129" s="673"/>
      <c r="BV129" s="673"/>
      <c r="BW129" s="673"/>
      <c r="BX129" s="674"/>
    </row>
    <row r="130" spans="2:76" s="73" customFormat="1" ht="20.25" customHeight="1">
      <c r="B130" s="638"/>
      <c r="C130" s="639"/>
      <c r="D130" s="645"/>
      <c r="E130" s="646"/>
      <c r="F130" s="646"/>
      <c r="G130" s="646"/>
      <c r="H130" s="646"/>
      <c r="I130" s="646"/>
      <c r="J130" s="646"/>
      <c r="K130" s="646"/>
      <c r="L130" s="646"/>
      <c r="M130" s="646"/>
      <c r="N130" s="646"/>
      <c r="O130" s="646"/>
      <c r="P130" s="646"/>
      <c r="Q130" s="646"/>
      <c r="R130" s="646"/>
      <c r="S130" s="646"/>
      <c r="T130" s="646"/>
      <c r="U130" s="646"/>
      <c r="V130" s="646"/>
      <c r="W130" s="647"/>
      <c r="X130" s="654"/>
      <c r="Y130" s="655"/>
      <c r="Z130" s="655"/>
      <c r="AA130" s="655"/>
      <c r="AB130" s="655"/>
      <c r="AC130" s="655"/>
      <c r="AD130" s="655"/>
      <c r="AE130" s="655"/>
      <c r="AF130" s="655"/>
      <c r="AG130" s="655"/>
      <c r="AH130" s="655"/>
      <c r="AI130" s="655"/>
      <c r="AJ130" s="655"/>
      <c r="AK130" s="655"/>
      <c r="AL130" s="655"/>
      <c r="AM130" s="655"/>
      <c r="AN130" s="655"/>
      <c r="AO130" s="655"/>
      <c r="AP130" s="655"/>
      <c r="AQ130" s="655"/>
      <c r="AR130" s="655"/>
      <c r="AS130" s="655"/>
      <c r="AT130" s="655"/>
      <c r="AU130" s="655"/>
      <c r="AV130" s="655"/>
      <c r="AW130" s="655"/>
      <c r="AX130" s="655"/>
      <c r="AY130" s="655"/>
      <c r="AZ130" s="655"/>
      <c r="BA130" s="655"/>
      <c r="BB130" s="655"/>
      <c r="BC130" s="655"/>
      <c r="BD130" s="655"/>
      <c r="BE130" s="655"/>
      <c r="BF130" s="655"/>
      <c r="BG130" s="655"/>
      <c r="BH130" s="655"/>
      <c r="BI130" s="655"/>
      <c r="BJ130" s="656"/>
      <c r="BK130" s="663"/>
      <c r="BL130" s="664"/>
      <c r="BM130" s="664"/>
      <c r="BN130" s="664"/>
      <c r="BO130" s="665"/>
      <c r="BP130" s="672"/>
      <c r="BQ130" s="673"/>
      <c r="BR130" s="673"/>
      <c r="BS130" s="673"/>
      <c r="BT130" s="673"/>
      <c r="BU130" s="673"/>
      <c r="BV130" s="673"/>
      <c r="BW130" s="673"/>
      <c r="BX130" s="674"/>
    </row>
    <row r="131" spans="2:76" s="73" customFormat="1" ht="20.25" customHeight="1">
      <c r="B131" s="640"/>
      <c r="C131" s="641"/>
      <c r="D131" s="648"/>
      <c r="E131" s="649"/>
      <c r="F131" s="649"/>
      <c r="G131" s="649"/>
      <c r="H131" s="649"/>
      <c r="I131" s="649"/>
      <c r="J131" s="649"/>
      <c r="K131" s="649"/>
      <c r="L131" s="649"/>
      <c r="M131" s="649"/>
      <c r="N131" s="649"/>
      <c r="O131" s="649"/>
      <c r="P131" s="649"/>
      <c r="Q131" s="649"/>
      <c r="R131" s="649"/>
      <c r="S131" s="649"/>
      <c r="T131" s="649"/>
      <c r="U131" s="649"/>
      <c r="V131" s="649"/>
      <c r="W131" s="650"/>
      <c r="X131" s="657"/>
      <c r="Y131" s="658"/>
      <c r="Z131" s="658"/>
      <c r="AA131" s="658"/>
      <c r="AB131" s="658"/>
      <c r="AC131" s="658"/>
      <c r="AD131" s="658"/>
      <c r="AE131" s="658"/>
      <c r="AF131" s="658"/>
      <c r="AG131" s="658"/>
      <c r="AH131" s="658"/>
      <c r="AI131" s="658"/>
      <c r="AJ131" s="658"/>
      <c r="AK131" s="658"/>
      <c r="AL131" s="658"/>
      <c r="AM131" s="658"/>
      <c r="AN131" s="658"/>
      <c r="AO131" s="658"/>
      <c r="AP131" s="658"/>
      <c r="AQ131" s="658"/>
      <c r="AR131" s="658"/>
      <c r="AS131" s="658"/>
      <c r="AT131" s="658"/>
      <c r="AU131" s="658"/>
      <c r="AV131" s="658"/>
      <c r="AW131" s="658"/>
      <c r="AX131" s="658"/>
      <c r="AY131" s="658"/>
      <c r="AZ131" s="658"/>
      <c r="BA131" s="658"/>
      <c r="BB131" s="658"/>
      <c r="BC131" s="658"/>
      <c r="BD131" s="658"/>
      <c r="BE131" s="658"/>
      <c r="BF131" s="658"/>
      <c r="BG131" s="658"/>
      <c r="BH131" s="658"/>
      <c r="BI131" s="658"/>
      <c r="BJ131" s="659"/>
      <c r="BK131" s="666"/>
      <c r="BL131" s="667"/>
      <c r="BM131" s="667"/>
      <c r="BN131" s="667"/>
      <c r="BO131" s="668"/>
      <c r="BP131" s="675"/>
      <c r="BQ131" s="676"/>
      <c r="BR131" s="676"/>
      <c r="BS131" s="676"/>
      <c r="BT131" s="676"/>
      <c r="BU131" s="676"/>
      <c r="BV131" s="676"/>
      <c r="BW131" s="676"/>
      <c r="BX131" s="677"/>
    </row>
    <row r="132" spans="2:76" s="73" customFormat="1" ht="20.25" customHeight="1">
      <c r="B132" s="719" t="s">
        <v>377</v>
      </c>
      <c r="C132" s="720"/>
      <c r="D132" s="720"/>
      <c r="E132" s="720"/>
      <c r="F132" s="720"/>
      <c r="G132" s="720"/>
      <c r="H132" s="720"/>
      <c r="I132" s="720"/>
      <c r="J132" s="720"/>
      <c r="K132" s="720"/>
      <c r="L132" s="720"/>
      <c r="M132" s="720"/>
      <c r="N132" s="720"/>
      <c r="O132" s="720"/>
      <c r="P132" s="720"/>
      <c r="Q132" s="720"/>
      <c r="R132" s="720"/>
      <c r="S132" s="720"/>
      <c r="T132" s="720"/>
      <c r="U132" s="720"/>
      <c r="V132" s="720"/>
      <c r="W132" s="720"/>
      <c r="X132" s="720"/>
      <c r="Y132" s="720"/>
      <c r="Z132" s="720"/>
      <c r="AA132" s="720"/>
      <c r="AB132" s="720"/>
      <c r="AC132" s="720"/>
      <c r="AD132" s="720"/>
      <c r="AE132" s="720"/>
      <c r="AF132" s="720"/>
      <c r="AG132" s="720"/>
      <c r="AH132" s="720"/>
      <c r="AI132" s="720"/>
      <c r="AJ132" s="720"/>
      <c r="AK132" s="720"/>
      <c r="AL132" s="720"/>
      <c r="AM132" s="720"/>
      <c r="AN132" s="720"/>
      <c r="AO132" s="720"/>
      <c r="AP132" s="720"/>
      <c r="AQ132" s="720"/>
      <c r="AR132" s="720"/>
      <c r="AS132" s="720"/>
      <c r="AT132" s="720"/>
      <c r="AU132" s="720"/>
      <c r="AV132" s="720"/>
      <c r="AW132" s="720"/>
      <c r="AX132" s="720"/>
      <c r="AY132" s="720"/>
      <c r="AZ132" s="720"/>
      <c r="BA132" s="720"/>
      <c r="BB132" s="720"/>
      <c r="BC132" s="720"/>
      <c r="BD132" s="720"/>
      <c r="BE132" s="720"/>
      <c r="BF132" s="720"/>
      <c r="BG132" s="720"/>
      <c r="BH132" s="720"/>
      <c r="BI132" s="720"/>
      <c r="BJ132" s="720"/>
      <c r="BK132" s="720"/>
      <c r="BL132" s="720"/>
      <c r="BM132" s="720"/>
      <c r="BN132" s="720"/>
      <c r="BO132" s="721"/>
      <c r="BP132" s="678">
        <f>SUM(BP12:BP131)</f>
        <v>0</v>
      </c>
      <c r="BQ132" s="679"/>
      <c r="BR132" s="679"/>
      <c r="BS132" s="679"/>
      <c r="BT132" s="679"/>
      <c r="BU132" s="680"/>
      <c r="BV132" s="680"/>
      <c r="BW132" s="680"/>
      <c r="BX132" s="681"/>
    </row>
    <row r="133" spans="2:76" s="73" customFormat="1" ht="20.25" customHeight="1">
      <c r="B133" s="722"/>
      <c r="C133" s="723"/>
      <c r="D133" s="723"/>
      <c r="E133" s="723"/>
      <c r="F133" s="723"/>
      <c r="G133" s="723"/>
      <c r="H133" s="723"/>
      <c r="I133" s="723"/>
      <c r="J133" s="723"/>
      <c r="K133" s="723"/>
      <c r="L133" s="723"/>
      <c r="M133" s="723"/>
      <c r="N133" s="723"/>
      <c r="O133" s="723"/>
      <c r="P133" s="723"/>
      <c r="Q133" s="723"/>
      <c r="R133" s="723"/>
      <c r="S133" s="723"/>
      <c r="T133" s="723"/>
      <c r="U133" s="723"/>
      <c r="V133" s="723"/>
      <c r="W133" s="723"/>
      <c r="X133" s="723"/>
      <c r="Y133" s="723"/>
      <c r="Z133" s="723"/>
      <c r="AA133" s="723"/>
      <c r="AB133" s="723"/>
      <c r="AC133" s="723"/>
      <c r="AD133" s="723"/>
      <c r="AE133" s="723"/>
      <c r="AF133" s="723"/>
      <c r="AG133" s="723"/>
      <c r="AH133" s="723"/>
      <c r="AI133" s="723"/>
      <c r="AJ133" s="723"/>
      <c r="AK133" s="723"/>
      <c r="AL133" s="723"/>
      <c r="AM133" s="723"/>
      <c r="AN133" s="723"/>
      <c r="AO133" s="723"/>
      <c r="AP133" s="723"/>
      <c r="AQ133" s="723"/>
      <c r="AR133" s="723"/>
      <c r="AS133" s="723"/>
      <c r="AT133" s="723"/>
      <c r="AU133" s="723"/>
      <c r="AV133" s="723"/>
      <c r="AW133" s="723"/>
      <c r="AX133" s="723"/>
      <c r="AY133" s="723"/>
      <c r="AZ133" s="723"/>
      <c r="BA133" s="723"/>
      <c r="BB133" s="723"/>
      <c r="BC133" s="723"/>
      <c r="BD133" s="723"/>
      <c r="BE133" s="723"/>
      <c r="BF133" s="723"/>
      <c r="BG133" s="723"/>
      <c r="BH133" s="723"/>
      <c r="BI133" s="723"/>
      <c r="BJ133" s="723"/>
      <c r="BK133" s="723"/>
      <c r="BL133" s="723"/>
      <c r="BM133" s="723"/>
      <c r="BN133" s="723"/>
      <c r="BO133" s="724"/>
      <c r="BP133" s="682"/>
      <c r="BQ133" s="683"/>
      <c r="BR133" s="683"/>
      <c r="BS133" s="683"/>
      <c r="BT133" s="683"/>
      <c r="BU133" s="684"/>
      <c r="BV133" s="684"/>
      <c r="BW133" s="684"/>
      <c r="BX133" s="685"/>
    </row>
    <row r="134" spans="2:76" s="73" customFormat="1" ht="20.25" customHeight="1">
      <c r="B134" s="725"/>
      <c r="C134" s="726"/>
      <c r="D134" s="726"/>
      <c r="E134" s="726"/>
      <c r="F134" s="726"/>
      <c r="G134" s="726"/>
      <c r="H134" s="726"/>
      <c r="I134" s="726"/>
      <c r="J134" s="726"/>
      <c r="K134" s="726"/>
      <c r="L134" s="726"/>
      <c r="M134" s="726"/>
      <c r="N134" s="726"/>
      <c r="O134" s="726"/>
      <c r="P134" s="726"/>
      <c r="Q134" s="726"/>
      <c r="R134" s="726"/>
      <c r="S134" s="726"/>
      <c r="T134" s="726"/>
      <c r="U134" s="726"/>
      <c r="V134" s="726"/>
      <c r="W134" s="726"/>
      <c r="X134" s="726"/>
      <c r="Y134" s="726"/>
      <c r="Z134" s="726"/>
      <c r="AA134" s="726"/>
      <c r="AB134" s="726"/>
      <c r="AC134" s="726"/>
      <c r="AD134" s="726"/>
      <c r="AE134" s="726"/>
      <c r="AF134" s="726"/>
      <c r="AG134" s="726"/>
      <c r="AH134" s="726"/>
      <c r="AI134" s="726"/>
      <c r="AJ134" s="726"/>
      <c r="AK134" s="726"/>
      <c r="AL134" s="726"/>
      <c r="AM134" s="726"/>
      <c r="AN134" s="726"/>
      <c r="AO134" s="726"/>
      <c r="AP134" s="726"/>
      <c r="AQ134" s="726"/>
      <c r="AR134" s="726"/>
      <c r="AS134" s="726"/>
      <c r="AT134" s="726"/>
      <c r="AU134" s="726"/>
      <c r="AV134" s="726"/>
      <c r="AW134" s="726"/>
      <c r="AX134" s="726"/>
      <c r="AY134" s="726"/>
      <c r="AZ134" s="726"/>
      <c r="BA134" s="726"/>
      <c r="BB134" s="726"/>
      <c r="BC134" s="726"/>
      <c r="BD134" s="726"/>
      <c r="BE134" s="726"/>
      <c r="BF134" s="726"/>
      <c r="BG134" s="726"/>
      <c r="BH134" s="726"/>
      <c r="BI134" s="726"/>
      <c r="BJ134" s="726"/>
      <c r="BK134" s="726"/>
      <c r="BL134" s="726"/>
      <c r="BM134" s="726"/>
      <c r="BN134" s="726"/>
      <c r="BO134" s="727"/>
      <c r="BP134" s="686"/>
      <c r="BQ134" s="687"/>
      <c r="BR134" s="687"/>
      <c r="BS134" s="687"/>
      <c r="BT134" s="687"/>
      <c r="BU134" s="687"/>
      <c r="BV134" s="687"/>
      <c r="BW134" s="687"/>
      <c r="BX134" s="688"/>
    </row>
    <row r="135" spans="1:76" s="130" customFormat="1" ht="24.75">
      <c r="A135" s="123" t="s">
        <v>513</v>
      </c>
      <c r="B135" s="124" t="s">
        <v>370</v>
      </c>
      <c r="C135" s="125"/>
      <c r="D135" s="126"/>
      <c r="E135" s="126"/>
      <c r="F135" s="127"/>
      <c r="G135" s="127"/>
      <c r="H135" s="127"/>
      <c r="I135" s="127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9"/>
      <c r="BD135" s="129"/>
      <c r="BE135" s="129"/>
      <c r="BF135" s="129"/>
      <c r="BG135" s="129"/>
      <c r="BN135" s="131"/>
      <c r="BO135" s="131"/>
      <c r="BP135" s="131"/>
      <c r="BT135" s="131"/>
      <c r="BX135" s="132"/>
    </row>
    <row r="136" spans="1:66" s="136" customFormat="1" ht="20.25" customHeight="1">
      <c r="A136" s="125"/>
      <c r="B136" s="133"/>
      <c r="C136" s="134"/>
      <c r="D136" s="134"/>
      <c r="E136" s="134"/>
      <c r="F136" s="690"/>
      <c r="G136" s="690"/>
      <c r="H136" s="690"/>
      <c r="I136" s="690"/>
      <c r="J136" s="690"/>
      <c r="K136" s="690"/>
      <c r="L136" s="690"/>
      <c r="M136" s="690"/>
      <c r="N136" s="690"/>
      <c r="O136" s="690"/>
      <c r="P136" s="690"/>
      <c r="Q136" s="690"/>
      <c r="R136" s="690"/>
      <c r="S136" s="690"/>
      <c r="T136" s="690"/>
      <c r="U136" s="690"/>
      <c r="V136" s="690"/>
      <c r="W136" s="690"/>
      <c r="X136" s="690"/>
      <c r="Y136" s="690"/>
      <c r="Z136" s="690"/>
      <c r="AA136" s="690"/>
      <c r="AB136" s="690"/>
      <c r="AC136" s="690"/>
      <c r="AD136" s="690"/>
      <c r="AE136" s="690"/>
      <c r="AF136" s="690"/>
      <c r="AG136" s="690"/>
      <c r="AH136" s="690"/>
      <c r="AI136" s="690"/>
      <c r="AJ136" s="690"/>
      <c r="AK136" s="690"/>
      <c r="AL136" s="690"/>
      <c r="AM136" s="690"/>
      <c r="AN136" s="690"/>
      <c r="AO136" s="690"/>
      <c r="AP136" s="690"/>
      <c r="AQ136" s="690"/>
      <c r="AR136" s="690"/>
      <c r="AS136" s="690"/>
      <c r="AT136" s="690"/>
      <c r="AU136" s="690"/>
      <c r="AV136" s="690"/>
      <c r="AW136" s="690"/>
      <c r="AX136" s="690"/>
      <c r="AY136" s="690"/>
      <c r="AZ136" s="690"/>
      <c r="BA136" s="690"/>
      <c r="BB136" s="690"/>
      <c r="BN136" s="137"/>
    </row>
    <row r="137" spans="1:76" s="136" customFormat="1" ht="30" customHeight="1">
      <c r="A137" s="125" t="s">
        <v>514</v>
      </c>
      <c r="B137" s="635" t="s">
        <v>529</v>
      </c>
      <c r="C137" s="635"/>
      <c r="D137" s="635"/>
      <c r="E137" s="635"/>
      <c r="F137" s="635"/>
      <c r="G137" s="635"/>
      <c r="H137" s="635"/>
      <c r="I137" s="635"/>
      <c r="J137" s="635"/>
      <c r="K137" s="635"/>
      <c r="L137" s="635"/>
      <c r="M137" s="635"/>
      <c r="N137" s="635"/>
      <c r="O137" s="635"/>
      <c r="P137" s="635"/>
      <c r="Q137" s="635"/>
      <c r="R137" s="635"/>
      <c r="S137" s="635"/>
      <c r="T137" s="635"/>
      <c r="U137" s="635"/>
      <c r="V137" s="63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  <c r="AG137" s="635"/>
      <c r="AH137" s="635"/>
      <c r="AI137" s="635"/>
      <c r="AJ137" s="635"/>
      <c r="AK137" s="635"/>
      <c r="AL137" s="635"/>
      <c r="AM137" s="635"/>
      <c r="AN137" s="635"/>
      <c r="AO137" s="635"/>
      <c r="AP137" s="635"/>
      <c r="AQ137" s="635"/>
      <c r="AR137" s="635"/>
      <c r="AS137" s="635"/>
      <c r="AT137" s="635"/>
      <c r="AU137" s="635"/>
      <c r="AV137" s="635"/>
      <c r="AW137" s="635"/>
      <c r="AX137" s="635"/>
      <c r="AY137" s="635"/>
      <c r="AZ137" s="635"/>
      <c r="BA137" s="635"/>
      <c r="BB137" s="635"/>
      <c r="BC137" s="635"/>
      <c r="BD137" s="635"/>
      <c r="BE137" s="635"/>
      <c r="BF137" s="635"/>
      <c r="BG137" s="635"/>
      <c r="BH137" s="635"/>
      <c r="BI137" s="635"/>
      <c r="BJ137" s="635"/>
      <c r="BK137" s="635"/>
      <c r="BL137" s="635"/>
      <c r="BM137" s="635"/>
      <c r="BN137" s="635"/>
      <c r="BO137" s="635"/>
      <c r="BP137" s="635"/>
      <c r="BQ137" s="635"/>
      <c r="BR137" s="635"/>
      <c r="BS137" s="635"/>
      <c r="BT137" s="635"/>
      <c r="BU137" s="635"/>
      <c r="BV137" s="635"/>
      <c r="BW137" s="635"/>
      <c r="BX137" s="635"/>
    </row>
    <row r="138" spans="1:76" s="136" customFormat="1" ht="32.25" customHeight="1">
      <c r="A138" s="125"/>
      <c r="B138" s="635"/>
      <c r="C138" s="635"/>
      <c r="D138" s="635"/>
      <c r="E138" s="635"/>
      <c r="F138" s="635"/>
      <c r="G138" s="635"/>
      <c r="H138" s="635"/>
      <c r="I138" s="635"/>
      <c r="J138" s="635"/>
      <c r="K138" s="635"/>
      <c r="L138" s="635"/>
      <c r="M138" s="635"/>
      <c r="N138" s="635"/>
      <c r="O138" s="635"/>
      <c r="P138" s="635"/>
      <c r="Q138" s="635"/>
      <c r="R138" s="635"/>
      <c r="S138" s="635"/>
      <c r="T138" s="635"/>
      <c r="U138" s="635"/>
      <c r="V138" s="635"/>
      <c r="W138" s="635"/>
      <c r="X138" s="635"/>
      <c r="Y138" s="635"/>
      <c r="Z138" s="635"/>
      <c r="AA138" s="635"/>
      <c r="AB138" s="635"/>
      <c r="AC138" s="635"/>
      <c r="AD138" s="635"/>
      <c r="AE138" s="635"/>
      <c r="AF138" s="635"/>
      <c r="AG138" s="635"/>
      <c r="AH138" s="635"/>
      <c r="AI138" s="635"/>
      <c r="AJ138" s="635"/>
      <c r="AK138" s="635"/>
      <c r="AL138" s="635"/>
      <c r="AM138" s="635"/>
      <c r="AN138" s="635"/>
      <c r="AO138" s="635"/>
      <c r="AP138" s="635"/>
      <c r="AQ138" s="635"/>
      <c r="AR138" s="635"/>
      <c r="AS138" s="635"/>
      <c r="AT138" s="635"/>
      <c r="AU138" s="635"/>
      <c r="AV138" s="635"/>
      <c r="AW138" s="635"/>
      <c r="AX138" s="635"/>
      <c r="AY138" s="635"/>
      <c r="AZ138" s="635"/>
      <c r="BA138" s="635"/>
      <c r="BB138" s="635"/>
      <c r="BC138" s="635"/>
      <c r="BD138" s="635"/>
      <c r="BE138" s="635"/>
      <c r="BF138" s="635"/>
      <c r="BG138" s="635"/>
      <c r="BH138" s="635"/>
      <c r="BI138" s="635"/>
      <c r="BJ138" s="635"/>
      <c r="BK138" s="635"/>
      <c r="BL138" s="635"/>
      <c r="BM138" s="635"/>
      <c r="BN138" s="635"/>
      <c r="BO138" s="635"/>
      <c r="BP138" s="635"/>
      <c r="BQ138" s="635"/>
      <c r="BR138" s="635"/>
      <c r="BS138" s="635"/>
      <c r="BT138" s="635"/>
      <c r="BU138" s="635"/>
      <c r="BV138" s="635"/>
      <c r="BW138" s="635"/>
      <c r="BX138" s="635"/>
    </row>
    <row r="139" spans="1:66" s="136" customFormat="1" ht="20.25" customHeight="1">
      <c r="A139" s="125"/>
      <c r="B139" s="133"/>
      <c r="C139" s="134"/>
      <c r="D139" s="134"/>
      <c r="E139" s="134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N139" s="137"/>
    </row>
    <row r="140" spans="1:66" s="136" customFormat="1" ht="20.25" customHeight="1">
      <c r="A140" s="125"/>
      <c r="B140" s="133"/>
      <c r="C140" s="134"/>
      <c r="D140" s="134"/>
      <c r="E140" s="134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N140" s="137"/>
    </row>
    <row r="141" spans="1:66" s="136" customFormat="1" ht="20.25" customHeight="1">
      <c r="A141" s="250" t="s">
        <v>614</v>
      </c>
      <c r="B141" s="133"/>
      <c r="C141" s="134"/>
      <c r="D141" s="134"/>
      <c r="E141" s="134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N141" s="137"/>
    </row>
    <row r="142" spans="1:66" s="136" customFormat="1" ht="20.25" customHeight="1">
      <c r="A142" s="125"/>
      <c r="B142" s="133"/>
      <c r="C142" s="134"/>
      <c r="D142" s="134"/>
      <c r="E142" s="134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N142" s="137"/>
    </row>
    <row r="143" spans="1:66" s="136" customFormat="1" ht="20.25" customHeight="1">
      <c r="A143" s="125"/>
      <c r="B143" s="133"/>
      <c r="C143" s="134"/>
      <c r="D143" s="134"/>
      <c r="E143" s="134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N143" s="137"/>
    </row>
    <row r="144" spans="1:66" s="136" customFormat="1" ht="20.25" customHeight="1">
      <c r="A144" s="125"/>
      <c r="B144" s="133"/>
      <c r="C144" s="134"/>
      <c r="D144" s="134"/>
      <c r="E144" s="134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N144" s="137"/>
    </row>
    <row r="145" spans="1:66" s="136" customFormat="1" ht="20.25" customHeight="1">
      <c r="A145" s="125"/>
      <c r="B145" s="133"/>
      <c r="C145" s="134"/>
      <c r="D145" s="134"/>
      <c r="E145" s="134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  <c r="BA145" s="135"/>
      <c r="BB145" s="135"/>
      <c r="BN145" s="137"/>
    </row>
    <row r="146" spans="1:66" s="136" customFormat="1" ht="20.25" customHeight="1">
      <c r="A146" s="125"/>
      <c r="B146" s="133"/>
      <c r="C146" s="134"/>
      <c r="D146" s="134"/>
      <c r="E146" s="134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N146" s="137"/>
    </row>
    <row r="147" spans="1:66" s="136" customFormat="1" ht="20.25" customHeight="1">
      <c r="A147" s="125"/>
      <c r="B147" s="133"/>
      <c r="C147" s="134"/>
      <c r="D147" s="134"/>
      <c r="E147" s="134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N147" s="137"/>
    </row>
    <row r="148" spans="1:66" s="136" customFormat="1" ht="20.25" customHeight="1">
      <c r="A148" s="125"/>
      <c r="B148" s="133"/>
      <c r="C148" s="134"/>
      <c r="D148" s="134"/>
      <c r="E148" s="134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N148" s="137"/>
    </row>
    <row r="149" spans="1:66" s="136" customFormat="1" ht="20.25" customHeight="1">
      <c r="A149" s="125"/>
      <c r="B149" s="133"/>
      <c r="C149" s="134"/>
      <c r="D149" s="134"/>
      <c r="E149" s="134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N149" s="137"/>
    </row>
    <row r="150" spans="1:66" s="136" customFormat="1" ht="20.25" customHeight="1">
      <c r="A150" s="125"/>
      <c r="B150" s="133"/>
      <c r="C150" s="134"/>
      <c r="D150" s="134"/>
      <c r="E150" s="134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N150" s="137"/>
    </row>
    <row r="151" spans="1:66" s="136" customFormat="1" ht="20.25" customHeight="1">
      <c r="A151" s="125"/>
      <c r="B151" s="133"/>
      <c r="C151" s="134"/>
      <c r="D151" s="134"/>
      <c r="E151" s="134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N151" s="137"/>
    </row>
    <row r="152" spans="1:66" s="136" customFormat="1" ht="20.25" customHeight="1">
      <c r="A152" s="125"/>
      <c r="B152" s="133"/>
      <c r="C152" s="134"/>
      <c r="D152" s="134"/>
      <c r="E152" s="134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N152" s="137"/>
    </row>
    <row r="153" spans="1:66" s="136" customFormat="1" ht="20.25" customHeight="1">
      <c r="A153" s="125"/>
      <c r="B153" s="133"/>
      <c r="C153" s="134"/>
      <c r="D153" s="134"/>
      <c r="E153" s="134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N153" s="137"/>
    </row>
    <row r="154" spans="1:66" s="136" customFormat="1" ht="20.25" customHeight="1">
      <c r="A154" s="125"/>
      <c r="B154" s="133"/>
      <c r="C154" s="134"/>
      <c r="D154" s="134"/>
      <c r="E154" s="134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N154" s="137"/>
    </row>
    <row r="155" spans="1:66" s="136" customFormat="1" ht="20.25" customHeight="1">
      <c r="A155" s="125"/>
      <c r="B155" s="133"/>
      <c r="C155" s="134"/>
      <c r="D155" s="134"/>
      <c r="E155" s="134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N155" s="137"/>
    </row>
    <row r="156" spans="1:66" s="136" customFormat="1" ht="20.25" customHeight="1">
      <c r="A156" s="125"/>
      <c r="B156" s="133"/>
      <c r="C156" s="134"/>
      <c r="D156" s="134"/>
      <c r="E156" s="134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N156" s="137"/>
    </row>
    <row r="157" spans="1:66" s="136" customFormat="1" ht="20.25" customHeight="1">
      <c r="A157" s="125"/>
      <c r="B157" s="138"/>
      <c r="C157" s="3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40"/>
      <c r="BH157" s="140"/>
      <c r="BI157" s="140"/>
      <c r="BJ157" s="140"/>
      <c r="BK157" s="135"/>
      <c r="BL157" s="135"/>
      <c r="BM157" s="135"/>
      <c r="BN157" s="137"/>
    </row>
    <row r="158" spans="1:66" s="136" customFormat="1" ht="20.25" customHeight="1">
      <c r="A158" s="125"/>
      <c r="B158" s="138"/>
      <c r="C158" s="3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40"/>
      <c r="BH158" s="140"/>
      <c r="BI158" s="140"/>
      <c r="BJ158" s="140"/>
      <c r="BK158" s="135"/>
      <c r="BL158" s="135"/>
      <c r="BM158" s="135"/>
      <c r="BN158" s="137"/>
    </row>
    <row r="159" spans="1:66" s="146" customFormat="1" ht="20.25" customHeight="1">
      <c r="A159" s="141"/>
      <c r="B159" s="142"/>
      <c r="C159" s="64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4"/>
      <c r="BH159" s="144"/>
      <c r="BI159" s="144"/>
      <c r="BJ159" s="144"/>
      <c r="BK159" s="143"/>
      <c r="BL159" s="143"/>
      <c r="BM159" s="143"/>
      <c r="BN159" s="145"/>
    </row>
    <row r="160" spans="1:66" s="146" customFormat="1" ht="20.25" customHeight="1">
      <c r="A160" s="141"/>
      <c r="B160" s="142"/>
      <c r="C160" s="64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4"/>
      <c r="BH160" s="144"/>
      <c r="BI160" s="144"/>
      <c r="BJ160" s="144"/>
      <c r="BK160" s="143"/>
      <c r="BL160" s="143"/>
      <c r="BM160" s="143"/>
      <c r="BN160" s="145"/>
    </row>
    <row r="161" spans="1:66" s="146" customFormat="1" ht="20.25" customHeight="1">
      <c r="A161" s="141"/>
      <c r="B161" s="142"/>
      <c r="C161" s="64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4"/>
      <c r="BH161" s="144"/>
      <c r="BI161" s="144"/>
      <c r="BJ161" s="144"/>
      <c r="BK161" s="143"/>
      <c r="BL161" s="143"/>
      <c r="BM161" s="143"/>
      <c r="BN161" s="145"/>
    </row>
    <row r="162" spans="1:66" s="146" customFormat="1" ht="20.25" customHeight="1">
      <c r="A162" s="141"/>
      <c r="B162" s="142"/>
      <c r="C162" s="64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4"/>
      <c r="BH162" s="144"/>
      <c r="BI162" s="144"/>
      <c r="BJ162" s="144"/>
      <c r="BK162" s="143"/>
      <c r="BL162" s="143"/>
      <c r="BM162" s="143"/>
      <c r="BN162" s="145"/>
    </row>
    <row r="163" spans="1:66" s="136" customFormat="1" ht="20.25" customHeight="1">
      <c r="A163" s="125"/>
      <c r="B163" s="133"/>
      <c r="C163" s="134"/>
      <c r="D163" s="249" t="s">
        <v>615</v>
      </c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689"/>
      <c r="BH163" s="689"/>
      <c r="BI163" s="689"/>
      <c r="BJ163" s="689"/>
      <c r="BK163" s="135"/>
      <c r="BL163" s="135"/>
      <c r="BM163" s="135"/>
      <c r="BN163" s="137"/>
    </row>
    <row r="164" spans="59:62" ht="20.25" customHeight="1">
      <c r="BG164" s="148"/>
      <c r="BH164" s="148"/>
      <c r="BI164" s="148"/>
      <c r="BJ164" s="148"/>
    </row>
    <row r="165" spans="4:66" s="96" customFormat="1" ht="25.5" thickBot="1">
      <c r="D165" s="96" t="s">
        <v>544</v>
      </c>
      <c r="V165" s="251"/>
      <c r="BG165" s="252"/>
      <c r="BH165" s="252"/>
      <c r="BI165" s="252"/>
      <c r="BJ165" s="252"/>
      <c r="BN165" s="253"/>
    </row>
    <row r="166" spans="4:187" s="96" customFormat="1" ht="30.75" thickBot="1">
      <c r="D166" s="265" t="str">
        <f aca="true" t="shared" si="0" ref="D166:D187">CONCATENATE(,DR166,".",GD166," - ",DS166," / ",GE166)</f>
        <v>1.1 - 0001 ACQUISTO TERRENI / 0001 ACQUISTO TERRENI</v>
      </c>
      <c r="E166" s="265"/>
      <c r="V166" s="251"/>
      <c r="DR166" s="254">
        <v>1</v>
      </c>
      <c r="DS166" s="149" t="s">
        <v>638</v>
      </c>
      <c r="FS166" s="252"/>
      <c r="FT166" s="252"/>
      <c r="FU166" s="252"/>
      <c r="FV166" s="252"/>
      <c r="FZ166" s="253"/>
      <c r="GD166" s="254">
        <v>1</v>
      </c>
      <c r="GE166" s="149" t="s">
        <v>638</v>
      </c>
    </row>
    <row r="167" spans="4:187" s="96" customFormat="1" ht="30.75" thickBot="1">
      <c r="D167" s="265" t="str">
        <f t="shared" si="0"/>
        <v>2.1 - 0002 DIFESA DEGLI IMPIANTI DALLA FAUNA SELVATICA MEDIANTE RECINZIONE E7O PROTEZIONE DEI FUSTI / 0001 DIFESA DEGLI IMPIANTI DALLA FAUNA SELVATICA MEDIANTE RECINZIONE E7O PROTEZIONE DEI FUSTI</v>
      </c>
      <c r="E167" s="265"/>
      <c r="V167" s="251"/>
      <c r="DR167" s="255">
        <v>2</v>
      </c>
      <c r="DS167" s="266" t="s">
        <v>662</v>
      </c>
      <c r="FS167" s="252"/>
      <c r="FT167" s="252"/>
      <c r="FU167" s="252"/>
      <c r="FV167" s="252"/>
      <c r="FZ167" s="253"/>
      <c r="GD167" s="255">
        <v>1</v>
      </c>
      <c r="GE167" s="266" t="s">
        <v>663</v>
      </c>
    </row>
    <row r="168" spans="4:187" s="96" customFormat="1" ht="30.75" thickBot="1">
      <c r="D168" s="265" t="str">
        <f t="shared" si="0"/>
        <v>3.1 - 0003 DIFESA DEGLI IMPIANTI DALLA FAUNA SELVATICA MEDIANTE  SISTEMI DIVERSI DALLA RECINZIONE / 0001 DIFESA DEGLI IMPIANTI DALLA FAUNA SELVATICA MEDIANTE  SISTEMI DIVERSI DALLA RECINZIONE</v>
      </c>
      <c r="E168" s="265"/>
      <c r="V168" s="251"/>
      <c r="DR168" s="254">
        <v>3</v>
      </c>
      <c r="DS168" s="267" t="s">
        <v>664</v>
      </c>
      <c r="FS168" s="252"/>
      <c r="FT168" s="252"/>
      <c r="FU168" s="252"/>
      <c r="FV168" s="252"/>
      <c r="FZ168" s="253"/>
      <c r="GD168" s="254">
        <v>1</v>
      </c>
      <c r="GE168" s="267" t="s">
        <v>665</v>
      </c>
    </row>
    <row r="169" spans="4:187" s="96" customFormat="1" ht="30.75" thickBot="1">
      <c r="D169" s="265" t="str">
        <f t="shared" si="0"/>
        <v>4.1 - 0004 ACQUISTO, COSTRUZIONE, RISTRUTTURAZIONE DI FABBRICATI / 0001  FUNZIONALI ALLA PRODUZIONE DELLE NOCCIOLE</v>
      </c>
      <c r="E169" s="265"/>
      <c r="V169" s="251"/>
      <c r="DR169" s="255">
        <v>4</v>
      </c>
      <c r="DS169" s="266" t="s">
        <v>666</v>
      </c>
      <c r="FS169" s="252"/>
      <c r="FT169" s="252"/>
      <c r="FU169" s="252"/>
      <c r="FV169" s="252"/>
      <c r="FZ169" s="253"/>
      <c r="GD169" s="255">
        <v>1</v>
      </c>
      <c r="GE169" s="266" t="s">
        <v>667</v>
      </c>
    </row>
    <row r="170" spans="4:187" s="96" customFormat="1" ht="30.75" thickBot="1">
      <c r="D170" s="265" t="str">
        <f>CONCATENATE(,DR170,".",GD170," - ",DS170," / ",GE170)</f>
        <v>4.2 - 0004 ACQUISTO, COSTRUZIONE, RISTRUTTURAZIONE DI FABBRICATI / 0002 FUNZIONALI ALLA  TRASFORMAZIONE E VENDITA DELLE NOCCIOLE</v>
      </c>
      <c r="E170" s="265"/>
      <c r="V170" s="251"/>
      <c r="DR170" s="255">
        <v>4</v>
      </c>
      <c r="DS170" s="266" t="s">
        <v>666</v>
      </c>
      <c r="FS170" s="252"/>
      <c r="FT170" s="252"/>
      <c r="FU170" s="252"/>
      <c r="FV170" s="252"/>
      <c r="FZ170" s="253"/>
      <c r="GD170" s="255">
        <v>2</v>
      </c>
      <c r="GE170" s="266" t="s">
        <v>668</v>
      </c>
    </row>
    <row r="171" spans="4:187" s="96" customFormat="1" ht="30.75" thickBot="1">
      <c r="D171" s="265" t="str">
        <f t="shared" si="0"/>
        <v>5.1 - 0005 MIGLIORAMENTI FONDIARI: RISTRUTTURAZIONE DI VECCHI NOCCIOLETI / 0001 MIGLIORAMENTI FONDIARI: RISTRUTTURAZIONE DI VECCHI NOCCIOLETI</v>
      </c>
      <c r="E171" s="265"/>
      <c r="V171" s="251"/>
      <c r="DR171" s="255">
        <v>5</v>
      </c>
      <c r="DS171" s="266" t="s">
        <v>669</v>
      </c>
      <c r="FS171" s="252"/>
      <c r="FT171" s="252"/>
      <c r="FU171" s="252"/>
      <c r="FV171" s="252"/>
      <c r="FZ171" s="253"/>
      <c r="GD171" s="255">
        <v>1</v>
      </c>
      <c r="GE171" s="266" t="s">
        <v>670</v>
      </c>
    </row>
    <row r="172" spans="4:187" s="96" customFormat="1" ht="30.75" thickBot="1">
      <c r="D172" s="265" t="str">
        <f t="shared" si="0"/>
        <v>6.1 - 0006 MIGLIORAMENTI FONDIARI:IMPIANTI DI NOCCIOLETI ANCHE MICORIZZATI O DA MICORIZZARE IN SITU / 0001 MIGLIORAMENTI FONDIARI:IMPIANTI DI NOCCIOLETI ANCHE MICORIZZATI O DA MICORIZZARE IN SITU</v>
      </c>
      <c r="E172" s="265"/>
      <c r="V172" s="251"/>
      <c r="DR172" s="254">
        <v>6</v>
      </c>
      <c r="DS172" s="267" t="s">
        <v>671</v>
      </c>
      <c r="FS172" s="252"/>
      <c r="FT172" s="252"/>
      <c r="FU172" s="252"/>
      <c r="FV172" s="252"/>
      <c r="FZ172" s="253"/>
      <c r="GD172" s="254">
        <v>1</v>
      </c>
      <c r="GE172" s="267" t="s">
        <v>672</v>
      </c>
    </row>
    <row r="173" spans="4:187" s="96" customFormat="1" ht="30.75" thickBot="1">
      <c r="D173" s="265" t="str">
        <f t="shared" si="0"/>
        <v>7.1 - 0007: MIGLIORAMENTI FONDIARI: SISTEMAZIONE DURATURA DEI TERRENI DA DESTINARE O GIA' DESTINATI A NOCCIOLETI, COMPRESA VIABILITA'INTERNA AZIENDALE / 0001:MIGLIORAMENTI FONDIARI: SISTEMAZIONE DURATURA DEI TERRENI DA DESTINARE O GIA' DESTINATI A NOCCIOLETI, COMPRESA VIABILITA'INTERNA AZIENDALE</v>
      </c>
      <c r="E173" s="265"/>
      <c r="V173" s="251"/>
      <c r="DR173" s="255">
        <v>7</v>
      </c>
      <c r="DS173" s="266" t="s">
        <v>673</v>
      </c>
      <c r="FS173" s="252"/>
      <c r="FT173" s="252"/>
      <c r="FU173" s="252"/>
      <c r="FV173" s="252"/>
      <c r="FZ173" s="253"/>
      <c r="GD173" s="255">
        <v>1</v>
      </c>
      <c r="GE173" s="266" t="s">
        <v>674</v>
      </c>
    </row>
    <row r="174" spans="4:187" s="96" customFormat="1" ht="30.75" thickBot="1">
      <c r="D174" s="265" t="str">
        <f t="shared" si="0"/>
        <v>8.1 - 0008 DOTAZIONI AZIENDALI: MACCHINE E ATTREZZATURE AGRICOLE, ESCLUSE TRATTRICI E MOTOAGRICOLE / 0001 IMPIEGATE NELLA PRODUZIONE DI NOCCIOLE</v>
      </c>
      <c r="E174" s="265"/>
      <c r="V174" s="251"/>
      <c r="DR174" s="255">
        <v>8</v>
      </c>
      <c r="DS174" s="266" t="s">
        <v>675</v>
      </c>
      <c r="FS174" s="252"/>
      <c r="FT174" s="252"/>
      <c r="FU174" s="252"/>
      <c r="FV174" s="252"/>
      <c r="FZ174" s="253"/>
      <c r="GD174" s="255">
        <v>1</v>
      </c>
      <c r="GE174" s="266" t="s">
        <v>677</v>
      </c>
    </row>
    <row r="175" spans="4:187" s="96" customFormat="1" ht="30.75" thickBot="1">
      <c r="D175" s="265" t="str">
        <f t="shared" si="0"/>
        <v>8.2 - 0008 DOTAZIONI AZIENDALI: MACCHINE E ATTREZZATURE AGRICOLE, ESCLUSE TRATTRICI E MOTOAGRICOLE / 0002 IMPIEGATE NELLA TRASFORMAZIONE E COMMERCIALIZZAZIONE DI NOCCIOLE</v>
      </c>
      <c r="E175" s="265"/>
      <c r="V175" s="251"/>
      <c r="DR175" s="255">
        <v>8</v>
      </c>
      <c r="DS175" s="266" t="s">
        <v>675</v>
      </c>
      <c r="FS175" s="252"/>
      <c r="FT175" s="252"/>
      <c r="FU175" s="252"/>
      <c r="FV175" s="252"/>
      <c r="FZ175" s="253"/>
      <c r="GD175" s="255">
        <v>2</v>
      </c>
      <c r="GE175" s="266" t="s">
        <v>676</v>
      </c>
    </row>
    <row r="176" spans="4:187" s="96" customFormat="1" ht="30.75" thickBot="1">
      <c r="D176" s="265" t="str">
        <f t="shared" si="0"/>
        <v>9.1 - 0009 DOTAZIONI AZIENDALI: TRATTRICI E MOTOAGRICOLE IMPIEGATE NELLA PRODUZIONE DELLE NOCCIOLE / 0001 DOTAZIONI AZIENDALI: TRATTRICI E MOTOAGRICOLE IMPIEGATE NELLA PRODUZIONE DELLE NOCCIOLE</v>
      </c>
      <c r="E176" s="265"/>
      <c r="V176" s="251"/>
      <c r="DR176" s="255">
        <v>9</v>
      </c>
      <c r="DS176" s="151" t="s">
        <v>678</v>
      </c>
      <c r="FS176" s="252"/>
      <c r="FT176" s="252"/>
      <c r="FU176" s="252"/>
      <c r="FV176" s="252"/>
      <c r="FZ176" s="253"/>
      <c r="GD176" s="255">
        <v>1</v>
      </c>
      <c r="GE176" s="266" t="s">
        <v>679</v>
      </c>
    </row>
    <row r="177" spans="4:187" s="96" customFormat="1" ht="30.75" thickBot="1">
      <c r="D177" s="265" t="str">
        <f t="shared" si="0"/>
        <v>10.1 - 0010 SPESE GENERALI E TECNICHE / 0001 SPESE GENERALI E TECNICHE PRODUZIONE DI NOCCIOLE</v>
      </c>
      <c r="E177" s="265"/>
      <c r="V177" s="251"/>
      <c r="DR177" s="254">
        <v>10</v>
      </c>
      <c r="DS177" s="267" t="s">
        <v>680</v>
      </c>
      <c r="FS177" s="252"/>
      <c r="FT177" s="252"/>
      <c r="FU177" s="252"/>
      <c r="FV177" s="252"/>
      <c r="FZ177" s="253"/>
      <c r="GD177" s="254">
        <v>1</v>
      </c>
      <c r="GE177" s="267" t="s">
        <v>681</v>
      </c>
    </row>
    <row r="178" spans="4:187" s="96" customFormat="1" ht="30.75" thickBot="1">
      <c r="D178" s="265" t="str">
        <f t="shared" si="0"/>
        <v>10.2 - 0010 SPESE GENERALI E TECNICHE / 0002 SPESE GENERALI E TECNICHE TRASFORMAZIONE E COMMERCIALIZZAZIONE DI NOCCIOLE</v>
      </c>
      <c r="E178" s="265"/>
      <c r="V178" s="251"/>
      <c r="DR178" s="254">
        <v>10</v>
      </c>
      <c r="DS178" s="267" t="s">
        <v>680</v>
      </c>
      <c r="FS178" s="252"/>
      <c r="FT178" s="252"/>
      <c r="FU178" s="252"/>
      <c r="FV178" s="252"/>
      <c r="FZ178" s="253"/>
      <c r="GD178" s="254">
        <v>2</v>
      </c>
      <c r="GE178" s="267" t="s">
        <v>682</v>
      </c>
    </row>
    <row r="179" spans="4:187" s="96" customFormat="1" ht="30.75" thickBot="1">
      <c r="D179" s="265" t="str">
        <f t="shared" si="0"/>
        <v>. -  / </v>
      </c>
      <c r="E179" s="265"/>
      <c r="V179" s="251"/>
      <c r="DR179" s="255"/>
      <c r="DS179" s="151"/>
      <c r="FZ179" s="253"/>
      <c r="GD179" s="255"/>
      <c r="GE179" s="266"/>
    </row>
    <row r="180" spans="4:187" s="96" customFormat="1" ht="30.75" thickBot="1">
      <c r="D180" s="265" t="str">
        <f t="shared" si="0"/>
        <v>. -  / </v>
      </c>
      <c r="E180" s="265"/>
      <c r="V180" s="251"/>
      <c r="DR180" s="255"/>
      <c r="DS180" s="151"/>
      <c r="FZ180" s="253"/>
      <c r="GD180" s="255"/>
      <c r="GE180" s="266"/>
    </row>
    <row r="181" spans="4:187" s="96" customFormat="1" ht="30.75" thickBot="1">
      <c r="D181" s="265" t="str">
        <f t="shared" si="0"/>
        <v>. -  / </v>
      </c>
      <c r="E181" s="265"/>
      <c r="V181" s="251"/>
      <c r="DR181" s="254"/>
      <c r="DS181" s="149"/>
      <c r="FZ181" s="253"/>
      <c r="GD181" s="254"/>
      <c r="GE181" s="267"/>
    </row>
    <row r="182" spans="4:187" s="96" customFormat="1" ht="30.75" thickBot="1">
      <c r="D182" s="265" t="str">
        <f t="shared" si="0"/>
        <v>. -  / </v>
      </c>
      <c r="E182" s="265"/>
      <c r="V182" s="251"/>
      <c r="DR182" s="254"/>
      <c r="DS182" s="149"/>
      <c r="FZ182" s="253"/>
      <c r="GD182" s="254"/>
      <c r="GE182" s="149"/>
    </row>
    <row r="183" spans="4:187" s="96" customFormat="1" ht="30.75" thickBot="1">
      <c r="D183" s="265" t="str">
        <f t="shared" si="0"/>
        <v>. -  / </v>
      </c>
      <c r="E183" s="265"/>
      <c r="V183" s="251"/>
      <c r="DR183" s="255"/>
      <c r="DS183" s="151"/>
      <c r="FZ183" s="253"/>
      <c r="GD183" s="255"/>
      <c r="GE183" s="151"/>
    </row>
    <row r="184" spans="4:187" s="96" customFormat="1" ht="30.75" thickBot="1">
      <c r="D184" s="265" t="str">
        <f t="shared" si="0"/>
        <v>. -  / </v>
      </c>
      <c r="E184" s="265"/>
      <c r="V184" s="251"/>
      <c r="DR184" s="255"/>
      <c r="DS184" s="151"/>
      <c r="FZ184" s="253"/>
      <c r="GD184" s="255"/>
      <c r="GE184" s="151"/>
    </row>
    <row r="185" spans="4:187" s="96" customFormat="1" ht="30.75" thickBot="1">
      <c r="D185" s="265" t="str">
        <f t="shared" si="0"/>
        <v>. -  / </v>
      </c>
      <c r="E185" s="265"/>
      <c r="V185" s="251"/>
      <c r="DR185" s="254"/>
      <c r="DS185" s="149"/>
      <c r="FZ185" s="253"/>
      <c r="GD185" s="254"/>
      <c r="GE185" s="149"/>
    </row>
    <row r="186" spans="4:187" s="96" customFormat="1" ht="30.75" thickBot="1">
      <c r="D186" s="265" t="str">
        <f t="shared" si="0"/>
        <v>. -  / </v>
      </c>
      <c r="E186" s="265"/>
      <c r="V186" s="251"/>
      <c r="DR186" s="254"/>
      <c r="DS186" s="149"/>
      <c r="FZ186" s="253"/>
      <c r="GD186" s="254"/>
      <c r="GE186" s="149"/>
    </row>
    <row r="187" spans="4:187" s="96" customFormat="1" ht="30.75" thickBot="1">
      <c r="D187" s="265" t="str">
        <f t="shared" si="0"/>
        <v>. -  / </v>
      </c>
      <c r="E187" s="265"/>
      <c r="V187" s="251"/>
      <c r="DR187" s="255"/>
      <c r="DS187" s="151"/>
      <c r="FZ187" s="253"/>
      <c r="GD187" s="255"/>
      <c r="GE187" s="151"/>
    </row>
    <row r="188" ht="20.25" customHeight="1">
      <c r="DZ188" s="90"/>
    </row>
  </sheetData>
  <sheetProtection sheet="1" insertRows="0"/>
  <mergeCells count="111">
    <mergeCell ref="B120:C125"/>
    <mergeCell ref="D120:W125"/>
    <mergeCell ref="X120:BJ125"/>
    <mergeCell ref="BK120:BO125"/>
    <mergeCell ref="BP120:BX125"/>
    <mergeCell ref="B126:C131"/>
    <mergeCell ref="D126:W131"/>
    <mergeCell ref="X126:BJ131"/>
    <mergeCell ref="BK126:BO131"/>
    <mergeCell ref="BP126:BX131"/>
    <mergeCell ref="B108:C113"/>
    <mergeCell ref="D108:W113"/>
    <mergeCell ref="X108:BJ113"/>
    <mergeCell ref="BK108:BO113"/>
    <mergeCell ref="BP108:BX113"/>
    <mergeCell ref="B114:C119"/>
    <mergeCell ref="D114:W119"/>
    <mergeCell ref="X114:BJ119"/>
    <mergeCell ref="BK114:BO119"/>
    <mergeCell ref="BP114:BX119"/>
    <mergeCell ref="B96:C101"/>
    <mergeCell ref="D96:W101"/>
    <mergeCell ref="X96:BJ101"/>
    <mergeCell ref="BK96:BO101"/>
    <mergeCell ref="BP96:BX101"/>
    <mergeCell ref="B102:C107"/>
    <mergeCell ref="D102:W107"/>
    <mergeCell ref="X102:BJ107"/>
    <mergeCell ref="BK102:BO107"/>
    <mergeCell ref="BP102:BX107"/>
    <mergeCell ref="B84:C89"/>
    <mergeCell ref="D84:W89"/>
    <mergeCell ref="X84:BJ89"/>
    <mergeCell ref="BK84:BO89"/>
    <mergeCell ref="BP84:BX89"/>
    <mergeCell ref="B90:C95"/>
    <mergeCell ref="D90:W95"/>
    <mergeCell ref="X90:BJ95"/>
    <mergeCell ref="BK90:BO95"/>
    <mergeCell ref="BP90:BX95"/>
    <mergeCell ref="BK72:BO77"/>
    <mergeCell ref="BP72:BX77"/>
    <mergeCell ref="B78:C83"/>
    <mergeCell ref="D78:W83"/>
    <mergeCell ref="X78:BJ83"/>
    <mergeCell ref="BK78:BO83"/>
    <mergeCell ref="BP78:BX83"/>
    <mergeCell ref="BP18:BX23"/>
    <mergeCell ref="BP7:BX11"/>
    <mergeCell ref="A1:BY2"/>
    <mergeCell ref="B132:BO134"/>
    <mergeCell ref="B12:C17"/>
    <mergeCell ref="D12:W17"/>
    <mergeCell ref="X12:BJ17"/>
    <mergeCell ref="BK12:BO17"/>
    <mergeCell ref="BP12:BX17"/>
    <mergeCell ref="B18:C23"/>
    <mergeCell ref="BK7:BO11"/>
    <mergeCell ref="X7:BJ11"/>
    <mergeCell ref="D7:W11"/>
    <mergeCell ref="B7:C11"/>
    <mergeCell ref="D18:W23"/>
    <mergeCell ref="X18:BJ23"/>
    <mergeCell ref="BK18:BO23"/>
    <mergeCell ref="BG163:BJ163"/>
    <mergeCell ref="X24:BJ29"/>
    <mergeCell ref="BK24:BO29"/>
    <mergeCell ref="X30:BJ35"/>
    <mergeCell ref="BK30:BO35"/>
    <mergeCell ref="B24:C29"/>
    <mergeCell ref="D24:W29"/>
    <mergeCell ref="F136:BB136"/>
    <mergeCell ref="B60:C65"/>
    <mergeCell ref="BK48:BO53"/>
    <mergeCell ref="BP24:BX29"/>
    <mergeCell ref="B30:C35"/>
    <mergeCell ref="D30:W35"/>
    <mergeCell ref="BP30:BX35"/>
    <mergeCell ref="BP36:BX41"/>
    <mergeCell ref="X42:BJ47"/>
    <mergeCell ref="BK42:BO47"/>
    <mergeCell ref="BP42:BX47"/>
    <mergeCell ref="D42:W47"/>
    <mergeCell ref="B36:C41"/>
    <mergeCell ref="BK36:BO41"/>
    <mergeCell ref="B54:C59"/>
    <mergeCell ref="D54:W59"/>
    <mergeCell ref="X54:BJ59"/>
    <mergeCell ref="D36:W41"/>
    <mergeCell ref="X36:BJ41"/>
    <mergeCell ref="B42:C47"/>
    <mergeCell ref="B48:C53"/>
    <mergeCell ref="BP48:BX53"/>
    <mergeCell ref="BK54:BO59"/>
    <mergeCell ref="BP54:BX59"/>
    <mergeCell ref="BK60:BO65"/>
    <mergeCell ref="BP60:BX65"/>
    <mergeCell ref="D60:W65"/>
    <mergeCell ref="X60:BJ65"/>
    <mergeCell ref="D48:W53"/>
    <mergeCell ref="X48:BJ53"/>
    <mergeCell ref="B137:BX138"/>
    <mergeCell ref="B66:C71"/>
    <mergeCell ref="D66:W71"/>
    <mergeCell ref="X66:BJ71"/>
    <mergeCell ref="BK66:BO71"/>
    <mergeCell ref="BP66:BX71"/>
    <mergeCell ref="BP132:BX134"/>
    <mergeCell ref="B72:C77"/>
    <mergeCell ref="D72:W77"/>
    <mergeCell ref="X72:BJ77"/>
  </mergeCells>
  <conditionalFormatting sqref="BG12:BJ14">
    <cfRule type="cellIs" priority="4" dxfId="0" operator="notEqual" stopIfTrue="1">
      <formula>$BP$12</formula>
    </cfRule>
  </conditionalFormatting>
  <conditionalFormatting sqref="BG18:BJ20">
    <cfRule type="cellIs" priority="3" dxfId="0" operator="notEqual" stopIfTrue="1">
      <formula>$BP$24</formula>
    </cfRule>
  </conditionalFormatting>
  <conditionalFormatting sqref="BG18:BJ20">
    <cfRule type="cellIs" priority="1" dxfId="19" operator="notEqual" stopIfTrue="1">
      <formula>$BP$24</formula>
    </cfRule>
    <cfRule type="cellIs" priority="2" dxfId="0" operator="notEqual" stopIfTrue="1">
      <formula>$BP$24</formula>
    </cfRule>
  </conditionalFormatting>
  <dataValidations count="1">
    <dataValidation type="list" allowBlank="1" showInputMessage="1" showErrorMessage="1" sqref="D12:W131">
      <formula1>$D$165:$D$187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36"/>
  <headerFooter alignWithMargins="0">
    <oddHeader>&amp;C&amp;18Regione Liguria - Piano Aziendale di Sviluppo&amp;R&amp;12SOTTOMISURA 4.1</oddHeader>
    <oddFooter>&amp;C&amp;14&amp;A</oddFooter>
  </headerFooter>
  <rowBreaks count="1" manualBreakCount="1">
    <brk id="71" max="7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55"/>
  <sheetViews>
    <sheetView showGridLines="0" view="pageBreakPreview" zoomScale="147" zoomScaleNormal="55" zoomScaleSheetLayoutView="147" zoomScalePageLayoutView="50" workbookViewId="0" topLeftCell="Z61">
      <selection activeCell="AB121" sqref="AB121"/>
    </sheetView>
  </sheetViews>
  <sheetFormatPr defaultColWidth="3.8515625" defaultRowHeight="20.25" customHeight="1"/>
  <cols>
    <col min="1" max="48" width="3.8515625" style="92" customWidth="1"/>
    <col min="49" max="49" width="5.00390625" style="92" customWidth="1"/>
    <col min="50" max="54" width="3.8515625" style="92" customWidth="1"/>
    <col min="55" max="55" width="4.7109375" style="92" customWidth="1"/>
    <col min="56" max="56" width="3.8515625" style="92" customWidth="1"/>
    <col min="57" max="57" width="3.8515625" style="90" customWidth="1"/>
    <col min="58" max="60" width="3.8515625" style="92" customWidth="1"/>
    <col min="61" max="61" width="5.421875" style="92" customWidth="1"/>
    <col min="62" max="65" width="3.8515625" style="92" customWidth="1"/>
    <col min="66" max="16384" width="3.8515625" style="92" customWidth="1"/>
  </cols>
  <sheetData>
    <row r="1" spans="1:67" s="114" customFormat="1" ht="30">
      <c r="A1" s="718" t="s">
        <v>518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8"/>
      <c r="AN1" s="718"/>
      <c r="AO1" s="718"/>
      <c r="AP1" s="718"/>
      <c r="AQ1" s="718"/>
      <c r="AR1" s="718"/>
      <c r="AS1" s="718"/>
      <c r="AT1" s="718"/>
      <c r="AU1" s="718"/>
      <c r="AV1" s="718"/>
      <c r="AW1" s="718"/>
      <c r="AX1" s="718"/>
      <c r="AY1" s="718"/>
      <c r="AZ1" s="718"/>
      <c r="BA1" s="718"/>
      <c r="BB1" s="718"/>
      <c r="BC1" s="718"/>
      <c r="BD1" s="718"/>
      <c r="BE1" s="718"/>
      <c r="BF1" s="718"/>
      <c r="BG1" s="718"/>
      <c r="BH1" s="718"/>
      <c r="BI1" s="718"/>
      <c r="BJ1" s="718"/>
      <c r="BK1" s="718"/>
      <c r="BL1" s="718"/>
      <c r="BM1" s="718"/>
      <c r="BN1" s="718"/>
      <c r="BO1" s="113"/>
    </row>
    <row r="2" spans="1:67" s="114" customFormat="1" ht="30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8"/>
      <c r="AL2" s="718"/>
      <c r="AM2" s="718"/>
      <c r="AN2" s="718"/>
      <c r="AO2" s="718"/>
      <c r="AP2" s="718"/>
      <c r="AQ2" s="718"/>
      <c r="AR2" s="718"/>
      <c r="AS2" s="718"/>
      <c r="AT2" s="718"/>
      <c r="AU2" s="718"/>
      <c r="AV2" s="718"/>
      <c r="AW2" s="718"/>
      <c r="AX2" s="718"/>
      <c r="AY2" s="718"/>
      <c r="AZ2" s="718"/>
      <c r="BA2" s="718"/>
      <c r="BB2" s="718"/>
      <c r="BC2" s="718"/>
      <c r="BD2" s="718"/>
      <c r="BE2" s="718"/>
      <c r="BF2" s="718"/>
      <c r="BG2" s="718"/>
      <c r="BH2" s="718"/>
      <c r="BI2" s="718"/>
      <c r="BJ2" s="718"/>
      <c r="BK2" s="718"/>
      <c r="BL2" s="718"/>
      <c r="BM2" s="718"/>
      <c r="BN2" s="718"/>
      <c r="BO2" s="113"/>
    </row>
    <row r="3" spans="1:2" s="1" customFormat="1" ht="20.25" customHeight="1">
      <c r="A3" s="92"/>
      <c r="B3" s="92"/>
    </row>
    <row r="4" spans="1:57" s="136" customFormat="1" ht="20.25" customHeight="1">
      <c r="A4" s="125"/>
      <c r="B4" s="133"/>
      <c r="C4" s="134"/>
      <c r="D4" s="134"/>
      <c r="E4" s="134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90"/>
      <c r="AF4" s="690"/>
      <c r="AG4" s="690"/>
      <c r="AH4" s="690"/>
      <c r="AI4" s="690"/>
      <c r="AJ4" s="690"/>
      <c r="AK4" s="690"/>
      <c r="AL4" s="690"/>
      <c r="AM4" s="690"/>
      <c r="AN4" s="690"/>
      <c r="AO4" s="690"/>
      <c r="AP4" s="690"/>
      <c r="AQ4" s="690"/>
      <c r="AR4" s="690"/>
      <c r="AS4" s="690"/>
      <c r="BE4" s="137"/>
    </row>
    <row r="5" spans="1:76" s="37" customFormat="1" ht="20.25" customHeight="1">
      <c r="A5" s="115" t="s">
        <v>435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68"/>
      <c r="AL5" s="68"/>
      <c r="AM5" s="11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X5" s="119"/>
    </row>
    <row r="6" spans="1:57" s="136" customFormat="1" ht="20.25" customHeight="1">
      <c r="A6" s="125"/>
      <c r="B6" s="133"/>
      <c r="C6" s="134"/>
      <c r="D6" s="134"/>
      <c r="E6" s="134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BE6" s="137"/>
    </row>
    <row r="7" spans="1:67" s="37" customFormat="1" ht="20.25" customHeight="1">
      <c r="A7" s="152"/>
      <c r="B7" s="709"/>
      <c r="C7" s="710"/>
      <c r="D7" s="700" t="s">
        <v>303</v>
      </c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2"/>
      <c r="T7" s="475">
        <v>2019</v>
      </c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7"/>
      <c r="AG7" s="475">
        <v>2020</v>
      </c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7"/>
      <c r="AT7" s="475">
        <v>2021</v>
      </c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7"/>
      <c r="BG7" s="419" t="s">
        <v>310</v>
      </c>
      <c r="BH7" s="420"/>
      <c r="BI7" s="420"/>
      <c r="BJ7" s="420"/>
      <c r="BK7" s="420"/>
      <c r="BL7" s="420"/>
      <c r="BM7" s="421"/>
      <c r="BN7" s="153"/>
      <c r="BO7" s="153"/>
    </row>
    <row r="8" spans="1:67" s="37" customFormat="1" ht="20.25" customHeight="1">
      <c r="A8" s="152"/>
      <c r="B8" s="711"/>
      <c r="C8" s="712"/>
      <c r="D8" s="703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5"/>
      <c r="T8" s="478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80"/>
      <c r="AG8" s="478"/>
      <c r="AH8" s="479"/>
      <c r="AI8" s="479"/>
      <c r="AJ8" s="479"/>
      <c r="AK8" s="479"/>
      <c r="AL8" s="479"/>
      <c r="AM8" s="479"/>
      <c r="AN8" s="479"/>
      <c r="AO8" s="479"/>
      <c r="AP8" s="479"/>
      <c r="AQ8" s="479"/>
      <c r="AR8" s="479"/>
      <c r="AS8" s="480"/>
      <c r="AT8" s="478"/>
      <c r="AU8" s="479"/>
      <c r="AV8" s="479"/>
      <c r="AW8" s="479"/>
      <c r="AX8" s="479"/>
      <c r="AY8" s="479"/>
      <c r="AZ8" s="479"/>
      <c r="BA8" s="479"/>
      <c r="BB8" s="479"/>
      <c r="BC8" s="479"/>
      <c r="BD8" s="479"/>
      <c r="BE8" s="479"/>
      <c r="BF8" s="480"/>
      <c r="BG8" s="422"/>
      <c r="BH8" s="423"/>
      <c r="BI8" s="423"/>
      <c r="BJ8" s="423"/>
      <c r="BK8" s="423"/>
      <c r="BL8" s="423"/>
      <c r="BM8" s="424"/>
      <c r="BN8" s="153"/>
      <c r="BO8" s="153"/>
    </row>
    <row r="9" spans="1:67" s="37" customFormat="1" ht="20.25" customHeight="1">
      <c r="A9" s="152"/>
      <c r="B9" s="711"/>
      <c r="C9" s="712"/>
      <c r="D9" s="703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28" t="s">
        <v>309</v>
      </c>
      <c r="U9" s="728"/>
      <c r="V9" s="728" t="s">
        <v>357</v>
      </c>
      <c r="W9" s="728"/>
      <c r="X9" s="728"/>
      <c r="Y9" s="728"/>
      <c r="Z9" s="728" t="s">
        <v>617</v>
      </c>
      <c r="AA9" s="728"/>
      <c r="AB9" s="728"/>
      <c r="AC9" s="728"/>
      <c r="AD9" s="728"/>
      <c r="AE9" s="728"/>
      <c r="AF9" s="728"/>
      <c r="AG9" s="728" t="s">
        <v>309</v>
      </c>
      <c r="AH9" s="728"/>
      <c r="AI9" s="728" t="s">
        <v>357</v>
      </c>
      <c r="AJ9" s="728"/>
      <c r="AK9" s="728"/>
      <c r="AL9" s="728"/>
      <c r="AM9" s="728" t="s">
        <v>617</v>
      </c>
      <c r="AN9" s="728"/>
      <c r="AO9" s="728"/>
      <c r="AP9" s="728"/>
      <c r="AQ9" s="728"/>
      <c r="AR9" s="728"/>
      <c r="AS9" s="728"/>
      <c r="AT9" s="728" t="s">
        <v>309</v>
      </c>
      <c r="AU9" s="728"/>
      <c r="AV9" s="728" t="s">
        <v>357</v>
      </c>
      <c r="AW9" s="728"/>
      <c r="AX9" s="728"/>
      <c r="AY9" s="728"/>
      <c r="AZ9" s="728" t="s">
        <v>617</v>
      </c>
      <c r="BA9" s="728"/>
      <c r="BB9" s="728"/>
      <c r="BC9" s="728"/>
      <c r="BD9" s="728"/>
      <c r="BE9" s="728"/>
      <c r="BF9" s="728"/>
      <c r="BG9" s="422"/>
      <c r="BH9" s="423"/>
      <c r="BI9" s="423"/>
      <c r="BJ9" s="423"/>
      <c r="BK9" s="423"/>
      <c r="BL9" s="423"/>
      <c r="BM9" s="424"/>
      <c r="BN9" s="153"/>
      <c r="BO9" s="153"/>
    </row>
    <row r="10" spans="1:67" s="37" customFormat="1" ht="20.25" customHeight="1">
      <c r="A10" s="152"/>
      <c r="B10" s="713"/>
      <c r="C10" s="714"/>
      <c r="D10" s="706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8"/>
      <c r="T10" s="728"/>
      <c r="U10" s="728"/>
      <c r="V10" s="728"/>
      <c r="W10" s="728"/>
      <c r="X10" s="728"/>
      <c r="Y10" s="728"/>
      <c r="Z10" s="728"/>
      <c r="AA10" s="728"/>
      <c r="AB10" s="728"/>
      <c r="AC10" s="728"/>
      <c r="AD10" s="728"/>
      <c r="AE10" s="728"/>
      <c r="AF10" s="728"/>
      <c r="AG10" s="728"/>
      <c r="AH10" s="728"/>
      <c r="AI10" s="728"/>
      <c r="AJ10" s="728"/>
      <c r="AK10" s="728"/>
      <c r="AL10" s="728"/>
      <c r="AM10" s="728"/>
      <c r="AN10" s="728"/>
      <c r="AO10" s="728"/>
      <c r="AP10" s="728"/>
      <c r="AQ10" s="728"/>
      <c r="AR10" s="728"/>
      <c r="AS10" s="728"/>
      <c r="AT10" s="728"/>
      <c r="AU10" s="728"/>
      <c r="AV10" s="728"/>
      <c r="AW10" s="728"/>
      <c r="AX10" s="728"/>
      <c r="AY10" s="728"/>
      <c r="AZ10" s="728"/>
      <c r="BA10" s="728"/>
      <c r="BB10" s="728"/>
      <c r="BC10" s="728"/>
      <c r="BD10" s="728"/>
      <c r="BE10" s="728"/>
      <c r="BF10" s="728"/>
      <c r="BG10" s="433"/>
      <c r="BH10" s="434"/>
      <c r="BI10" s="434"/>
      <c r="BJ10" s="434"/>
      <c r="BK10" s="434"/>
      <c r="BL10" s="434"/>
      <c r="BM10" s="435"/>
      <c r="BN10" s="153"/>
      <c r="BO10" s="153"/>
    </row>
    <row r="11" spans="1:67" s="136" customFormat="1" ht="20.25" customHeight="1">
      <c r="A11" s="125"/>
      <c r="B11" s="739" t="s">
        <v>30</v>
      </c>
      <c r="C11" s="739"/>
      <c r="D11" s="740" t="str">
        <f>IF('Pagina 4'!D12=0,"",'Pagina 4'!D12)</f>
        <v>SCEGLIERE DAL MENU' A TENDINA</v>
      </c>
      <c r="E11" s="741"/>
      <c r="F11" s="741"/>
      <c r="G11" s="741"/>
      <c r="H11" s="741"/>
      <c r="I11" s="741"/>
      <c r="J11" s="741"/>
      <c r="K11" s="741"/>
      <c r="L11" s="741"/>
      <c r="M11" s="741"/>
      <c r="N11" s="741"/>
      <c r="O11" s="741"/>
      <c r="P11" s="741"/>
      <c r="Q11" s="741"/>
      <c r="R11" s="741"/>
      <c r="S11" s="742"/>
      <c r="T11" s="749" t="s">
        <v>23</v>
      </c>
      <c r="U11" s="750"/>
      <c r="V11" s="751"/>
      <c r="W11" s="752"/>
      <c r="X11" s="752"/>
      <c r="Y11" s="753"/>
      <c r="Z11" s="754"/>
      <c r="AA11" s="755"/>
      <c r="AB11" s="755"/>
      <c r="AC11" s="755"/>
      <c r="AD11" s="755"/>
      <c r="AE11" s="755"/>
      <c r="AF11" s="756"/>
      <c r="AG11" s="749" t="s">
        <v>23</v>
      </c>
      <c r="AH11" s="750"/>
      <c r="AI11" s="751"/>
      <c r="AJ11" s="752"/>
      <c r="AK11" s="752"/>
      <c r="AL11" s="753"/>
      <c r="AM11" s="754"/>
      <c r="AN11" s="755"/>
      <c r="AO11" s="755"/>
      <c r="AP11" s="755"/>
      <c r="AQ11" s="755"/>
      <c r="AR11" s="755"/>
      <c r="AS11" s="756"/>
      <c r="AT11" s="749" t="s">
        <v>23</v>
      </c>
      <c r="AU11" s="750"/>
      <c r="AV11" s="751"/>
      <c r="AW11" s="752"/>
      <c r="AX11" s="752"/>
      <c r="AY11" s="753"/>
      <c r="AZ11" s="754"/>
      <c r="BA11" s="755"/>
      <c r="BB11" s="755"/>
      <c r="BC11" s="755"/>
      <c r="BD11" s="755"/>
      <c r="BE11" s="755"/>
      <c r="BF11" s="756"/>
      <c r="BG11" s="757">
        <f>SUM(Z11:AF13,AM11:AS13,AZ11:BF13)</f>
        <v>0</v>
      </c>
      <c r="BH11" s="757"/>
      <c r="BI11" s="757"/>
      <c r="BJ11" s="757"/>
      <c r="BK11" s="757"/>
      <c r="BL11" s="757"/>
      <c r="BM11" s="757"/>
      <c r="BN11" s="153"/>
      <c r="BO11" s="153"/>
    </row>
    <row r="12" spans="1:67" s="136" customFormat="1" ht="20.25" customHeight="1">
      <c r="A12" s="125"/>
      <c r="B12" s="739"/>
      <c r="C12" s="739"/>
      <c r="D12" s="743"/>
      <c r="E12" s="744"/>
      <c r="F12" s="744"/>
      <c r="G12" s="744"/>
      <c r="H12" s="744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5"/>
      <c r="T12" s="758" t="s">
        <v>308</v>
      </c>
      <c r="U12" s="759"/>
      <c r="V12" s="760"/>
      <c r="W12" s="761"/>
      <c r="X12" s="761"/>
      <c r="Y12" s="762"/>
      <c r="Z12" s="763"/>
      <c r="AA12" s="764"/>
      <c r="AB12" s="764"/>
      <c r="AC12" s="764"/>
      <c r="AD12" s="764"/>
      <c r="AE12" s="764"/>
      <c r="AF12" s="765"/>
      <c r="AG12" s="758" t="s">
        <v>308</v>
      </c>
      <c r="AH12" s="759"/>
      <c r="AI12" s="760"/>
      <c r="AJ12" s="761"/>
      <c r="AK12" s="761"/>
      <c r="AL12" s="762"/>
      <c r="AM12" s="763"/>
      <c r="AN12" s="764"/>
      <c r="AO12" s="764"/>
      <c r="AP12" s="764"/>
      <c r="AQ12" s="764"/>
      <c r="AR12" s="764"/>
      <c r="AS12" s="765"/>
      <c r="AT12" s="758" t="s">
        <v>308</v>
      </c>
      <c r="AU12" s="759"/>
      <c r="AV12" s="760"/>
      <c r="AW12" s="761"/>
      <c r="AX12" s="761"/>
      <c r="AY12" s="762"/>
      <c r="AZ12" s="763"/>
      <c r="BA12" s="764"/>
      <c r="BB12" s="764"/>
      <c r="BC12" s="764"/>
      <c r="BD12" s="764"/>
      <c r="BE12" s="764"/>
      <c r="BF12" s="765"/>
      <c r="BG12" s="757"/>
      <c r="BH12" s="757"/>
      <c r="BI12" s="757"/>
      <c r="BJ12" s="757"/>
      <c r="BK12" s="757"/>
      <c r="BL12" s="757"/>
      <c r="BM12" s="757"/>
      <c r="BN12" s="153"/>
      <c r="BO12" s="153"/>
    </row>
    <row r="13" spans="1:67" s="136" customFormat="1" ht="20.25" customHeight="1">
      <c r="A13" s="125"/>
      <c r="B13" s="739"/>
      <c r="C13" s="739"/>
      <c r="D13" s="746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8"/>
      <c r="T13" s="766" t="s">
        <v>24</v>
      </c>
      <c r="U13" s="767"/>
      <c r="V13" s="768"/>
      <c r="W13" s="769"/>
      <c r="X13" s="769"/>
      <c r="Y13" s="770"/>
      <c r="Z13" s="771"/>
      <c r="AA13" s="772"/>
      <c r="AB13" s="772"/>
      <c r="AC13" s="772"/>
      <c r="AD13" s="772"/>
      <c r="AE13" s="772"/>
      <c r="AF13" s="773"/>
      <c r="AG13" s="766" t="s">
        <v>24</v>
      </c>
      <c r="AH13" s="767"/>
      <c r="AI13" s="768"/>
      <c r="AJ13" s="769"/>
      <c r="AK13" s="769"/>
      <c r="AL13" s="770"/>
      <c r="AM13" s="771"/>
      <c r="AN13" s="772"/>
      <c r="AO13" s="772"/>
      <c r="AP13" s="772"/>
      <c r="AQ13" s="772"/>
      <c r="AR13" s="772"/>
      <c r="AS13" s="773"/>
      <c r="AT13" s="766" t="s">
        <v>24</v>
      </c>
      <c r="AU13" s="767"/>
      <c r="AV13" s="768"/>
      <c r="AW13" s="769"/>
      <c r="AX13" s="769"/>
      <c r="AY13" s="770"/>
      <c r="AZ13" s="771"/>
      <c r="BA13" s="772"/>
      <c r="BB13" s="772"/>
      <c r="BC13" s="772"/>
      <c r="BD13" s="772"/>
      <c r="BE13" s="772"/>
      <c r="BF13" s="773"/>
      <c r="BG13" s="757"/>
      <c r="BH13" s="757"/>
      <c r="BI13" s="757"/>
      <c r="BJ13" s="757"/>
      <c r="BK13" s="757"/>
      <c r="BL13" s="757"/>
      <c r="BM13" s="757"/>
      <c r="BN13" s="153"/>
      <c r="BO13" s="153"/>
    </row>
    <row r="14" spans="1:67" s="136" customFormat="1" ht="20.25" customHeight="1">
      <c r="A14" s="125"/>
      <c r="B14" s="739" t="s">
        <v>31</v>
      </c>
      <c r="C14" s="739"/>
      <c r="D14" s="740" t="str">
        <f>IF('Pagina 4'!D18=0,"",'Pagina 4'!D18)</f>
        <v>SCEGLIERE DAL MENU' A TENDINA</v>
      </c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41"/>
      <c r="R14" s="741"/>
      <c r="S14" s="742"/>
      <c r="T14" s="749" t="s">
        <v>23</v>
      </c>
      <c r="U14" s="750"/>
      <c r="V14" s="751"/>
      <c r="W14" s="752"/>
      <c r="X14" s="752"/>
      <c r="Y14" s="753"/>
      <c r="Z14" s="754"/>
      <c r="AA14" s="755"/>
      <c r="AB14" s="755"/>
      <c r="AC14" s="755"/>
      <c r="AD14" s="755"/>
      <c r="AE14" s="755"/>
      <c r="AF14" s="756"/>
      <c r="AG14" s="749" t="s">
        <v>23</v>
      </c>
      <c r="AH14" s="750"/>
      <c r="AI14" s="751"/>
      <c r="AJ14" s="752"/>
      <c r="AK14" s="752"/>
      <c r="AL14" s="753"/>
      <c r="AM14" s="754"/>
      <c r="AN14" s="755"/>
      <c r="AO14" s="755"/>
      <c r="AP14" s="755"/>
      <c r="AQ14" s="755"/>
      <c r="AR14" s="755"/>
      <c r="AS14" s="756"/>
      <c r="AT14" s="749" t="s">
        <v>23</v>
      </c>
      <c r="AU14" s="750"/>
      <c r="AV14" s="751"/>
      <c r="AW14" s="752"/>
      <c r="AX14" s="752"/>
      <c r="AY14" s="753"/>
      <c r="AZ14" s="754"/>
      <c r="BA14" s="755"/>
      <c r="BB14" s="755"/>
      <c r="BC14" s="755"/>
      <c r="BD14" s="755"/>
      <c r="BE14" s="755"/>
      <c r="BF14" s="756"/>
      <c r="BG14" s="757">
        <f>SUM(Z14:AF16,AM14:AS16,AZ14:BF16)</f>
        <v>0</v>
      </c>
      <c r="BH14" s="757"/>
      <c r="BI14" s="757"/>
      <c r="BJ14" s="757"/>
      <c r="BK14" s="757"/>
      <c r="BL14" s="757"/>
      <c r="BM14" s="757"/>
      <c r="BN14" s="153"/>
      <c r="BO14" s="153"/>
    </row>
    <row r="15" spans="1:67" s="136" customFormat="1" ht="20.25" customHeight="1">
      <c r="A15" s="125"/>
      <c r="B15" s="739"/>
      <c r="C15" s="739"/>
      <c r="D15" s="743"/>
      <c r="E15" s="744"/>
      <c r="F15" s="744"/>
      <c r="G15" s="744"/>
      <c r="H15" s="744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5"/>
      <c r="T15" s="758" t="s">
        <v>308</v>
      </c>
      <c r="U15" s="759"/>
      <c r="V15" s="760"/>
      <c r="W15" s="761"/>
      <c r="X15" s="761"/>
      <c r="Y15" s="762"/>
      <c r="Z15" s="763"/>
      <c r="AA15" s="764"/>
      <c r="AB15" s="764"/>
      <c r="AC15" s="764"/>
      <c r="AD15" s="764"/>
      <c r="AE15" s="764"/>
      <c r="AF15" s="765"/>
      <c r="AG15" s="758" t="s">
        <v>308</v>
      </c>
      <c r="AH15" s="759"/>
      <c r="AI15" s="760"/>
      <c r="AJ15" s="761"/>
      <c r="AK15" s="761"/>
      <c r="AL15" s="762"/>
      <c r="AM15" s="763"/>
      <c r="AN15" s="764"/>
      <c r="AO15" s="764"/>
      <c r="AP15" s="764"/>
      <c r="AQ15" s="764"/>
      <c r="AR15" s="764"/>
      <c r="AS15" s="765"/>
      <c r="AT15" s="758" t="s">
        <v>308</v>
      </c>
      <c r="AU15" s="759"/>
      <c r="AV15" s="760"/>
      <c r="AW15" s="761"/>
      <c r="AX15" s="761"/>
      <c r="AY15" s="762"/>
      <c r="AZ15" s="763"/>
      <c r="BA15" s="764"/>
      <c r="BB15" s="764"/>
      <c r="BC15" s="764"/>
      <c r="BD15" s="764"/>
      <c r="BE15" s="764"/>
      <c r="BF15" s="765"/>
      <c r="BG15" s="757"/>
      <c r="BH15" s="757"/>
      <c r="BI15" s="757"/>
      <c r="BJ15" s="757"/>
      <c r="BK15" s="757"/>
      <c r="BL15" s="757"/>
      <c r="BM15" s="757"/>
      <c r="BN15" s="153"/>
      <c r="BO15" s="153"/>
    </row>
    <row r="16" spans="1:67" s="136" customFormat="1" ht="20.25" customHeight="1">
      <c r="A16" s="125"/>
      <c r="B16" s="739"/>
      <c r="C16" s="739"/>
      <c r="D16" s="746"/>
      <c r="E16" s="747"/>
      <c r="F16" s="747"/>
      <c r="G16" s="747"/>
      <c r="H16" s="747"/>
      <c r="I16" s="747"/>
      <c r="J16" s="747"/>
      <c r="K16" s="747"/>
      <c r="L16" s="747"/>
      <c r="M16" s="747"/>
      <c r="N16" s="747"/>
      <c r="O16" s="747"/>
      <c r="P16" s="747"/>
      <c r="Q16" s="747"/>
      <c r="R16" s="747"/>
      <c r="S16" s="748"/>
      <c r="T16" s="766" t="s">
        <v>24</v>
      </c>
      <c r="U16" s="767"/>
      <c r="V16" s="768"/>
      <c r="W16" s="769"/>
      <c r="X16" s="769"/>
      <c r="Y16" s="770"/>
      <c r="Z16" s="771"/>
      <c r="AA16" s="772"/>
      <c r="AB16" s="772"/>
      <c r="AC16" s="772"/>
      <c r="AD16" s="772"/>
      <c r="AE16" s="772"/>
      <c r="AF16" s="773"/>
      <c r="AG16" s="766" t="s">
        <v>24</v>
      </c>
      <c r="AH16" s="767"/>
      <c r="AI16" s="768"/>
      <c r="AJ16" s="769"/>
      <c r="AK16" s="769"/>
      <c r="AL16" s="770"/>
      <c r="AM16" s="771"/>
      <c r="AN16" s="772"/>
      <c r="AO16" s="772"/>
      <c r="AP16" s="772"/>
      <c r="AQ16" s="772"/>
      <c r="AR16" s="772"/>
      <c r="AS16" s="773"/>
      <c r="AT16" s="766" t="s">
        <v>24</v>
      </c>
      <c r="AU16" s="767"/>
      <c r="AV16" s="768"/>
      <c r="AW16" s="769"/>
      <c r="AX16" s="769"/>
      <c r="AY16" s="770"/>
      <c r="AZ16" s="771"/>
      <c r="BA16" s="772"/>
      <c r="BB16" s="772"/>
      <c r="BC16" s="772"/>
      <c r="BD16" s="772"/>
      <c r="BE16" s="772"/>
      <c r="BF16" s="773"/>
      <c r="BG16" s="757"/>
      <c r="BH16" s="757"/>
      <c r="BI16" s="757"/>
      <c r="BJ16" s="757"/>
      <c r="BK16" s="757"/>
      <c r="BL16" s="757"/>
      <c r="BM16" s="757"/>
      <c r="BN16" s="153"/>
      <c r="BO16" s="153"/>
    </row>
    <row r="17" spans="1:67" s="136" customFormat="1" ht="20.25" customHeight="1">
      <c r="A17" s="125"/>
      <c r="B17" s="739" t="s">
        <v>32</v>
      </c>
      <c r="C17" s="739"/>
      <c r="D17" s="740">
        <f>IF('Pagina 4'!D24=0,"",'Pagina 4'!D24)</f>
      </c>
      <c r="E17" s="741"/>
      <c r="F17" s="741"/>
      <c r="G17" s="741"/>
      <c r="H17" s="741"/>
      <c r="I17" s="741"/>
      <c r="J17" s="741"/>
      <c r="K17" s="741"/>
      <c r="L17" s="741"/>
      <c r="M17" s="741"/>
      <c r="N17" s="741"/>
      <c r="O17" s="741"/>
      <c r="P17" s="741"/>
      <c r="Q17" s="741"/>
      <c r="R17" s="741"/>
      <c r="S17" s="742"/>
      <c r="T17" s="749" t="s">
        <v>23</v>
      </c>
      <c r="U17" s="750"/>
      <c r="V17" s="751"/>
      <c r="W17" s="752"/>
      <c r="X17" s="752"/>
      <c r="Y17" s="753"/>
      <c r="Z17" s="754"/>
      <c r="AA17" s="755"/>
      <c r="AB17" s="755"/>
      <c r="AC17" s="755"/>
      <c r="AD17" s="755"/>
      <c r="AE17" s="755"/>
      <c r="AF17" s="756"/>
      <c r="AG17" s="749" t="s">
        <v>23</v>
      </c>
      <c r="AH17" s="750"/>
      <c r="AI17" s="751"/>
      <c r="AJ17" s="752"/>
      <c r="AK17" s="752"/>
      <c r="AL17" s="753"/>
      <c r="AM17" s="754"/>
      <c r="AN17" s="755"/>
      <c r="AO17" s="755"/>
      <c r="AP17" s="755"/>
      <c r="AQ17" s="755"/>
      <c r="AR17" s="755"/>
      <c r="AS17" s="756"/>
      <c r="AT17" s="749" t="s">
        <v>23</v>
      </c>
      <c r="AU17" s="750"/>
      <c r="AV17" s="751"/>
      <c r="AW17" s="752"/>
      <c r="AX17" s="752"/>
      <c r="AY17" s="753"/>
      <c r="AZ17" s="754"/>
      <c r="BA17" s="755"/>
      <c r="BB17" s="755"/>
      <c r="BC17" s="755"/>
      <c r="BD17" s="755"/>
      <c r="BE17" s="755"/>
      <c r="BF17" s="756"/>
      <c r="BG17" s="757">
        <f>SUM(Z17:AF19,AM17:AS19,AZ17:BF19)</f>
        <v>0</v>
      </c>
      <c r="BH17" s="757"/>
      <c r="BI17" s="757"/>
      <c r="BJ17" s="757"/>
      <c r="BK17" s="757"/>
      <c r="BL17" s="757"/>
      <c r="BM17" s="757"/>
      <c r="BN17" s="153"/>
      <c r="BO17" s="153"/>
    </row>
    <row r="18" spans="1:67" s="136" customFormat="1" ht="20.25" customHeight="1">
      <c r="A18" s="125"/>
      <c r="B18" s="739"/>
      <c r="C18" s="739"/>
      <c r="D18" s="743"/>
      <c r="E18" s="744"/>
      <c r="F18" s="744"/>
      <c r="G18" s="744"/>
      <c r="H18" s="744"/>
      <c r="I18" s="744"/>
      <c r="J18" s="744"/>
      <c r="K18" s="744"/>
      <c r="L18" s="744"/>
      <c r="M18" s="744"/>
      <c r="N18" s="744"/>
      <c r="O18" s="744"/>
      <c r="P18" s="744"/>
      <c r="Q18" s="744"/>
      <c r="R18" s="744"/>
      <c r="S18" s="745"/>
      <c r="T18" s="758" t="s">
        <v>308</v>
      </c>
      <c r="U18" s="759"/>
      <c r="V18" s="760"/>
      <c r="W18" s="761"/>
      <c r="X18" s="761"/>
      <c r="Y18" s="762"/>
      <c r="Z18" s="763"/>
      <c r="AA18" s="764"/>
      <c r="AB18" s="764"/>
      <c r="AC18" s="764"/>
      <c r="AD18" s="764"/>
      <c r="AE18" s="764"/>
      <c r="AF18" s="765"/>
      <c r="AG18" s="758" t="s">
        <v>308</v>
      </c>
      <c r="AH18" s="759"/>
      <c r="AI18" s="760"/>
      <c r="AJ18" s="761"/>
      <c r="AK18" s="761"/>
      <c r="AL18" s="762"/>
      <c r="AM18" s="763"/>
      <c r="AN18" s="764"/>
      <c r="AO18" s="764"/>
      <c r="AP18" s="764"/>
      <c r="AQ18" s="764"/>
      <c r="AR18" s="764"/>
      <c r="AS18" s="765"/>
      <c r="AT18" s="758" t="s">
        <v>308</v>
      </c>
      <c r="AU18" s="759"/>
      <c r="AV18" s="760"/>
      <c r="AW18" s="761"/>
      <c r="AX18" s="761"/>
      <c r="AY18" s="762"/>
      <c r="AZ18" s="763"/>
      <c r="BA18" s="764"/>
      <c r="BB18" s="764"/>
      <c r="BC18" s="764"/>
      <c r="BD18" s="764"/>
      <c r="BE18" s="764"/>
      <c r="BF18" s="765"/>
      <c r="BG18" s="757"/>
      <c r="BH18" s="757"/>
      <c r="BI18" s="757"/>
      <c r="BJ18" s="757"/>
      <c r="BK18" s="757"/>
      <c r="BL18" s="757"/>
      <c r="BM18" s="757"/>
      <c r="BN18" s="153"/>
      <c r="BO18" s="153"/>
    </row>
    <row r="19" spans="1:67" s="136" customFormat="1" ht="20.25" customHeight="1">
      <c r="A19" s="125"/>
      <c r="B19" s="739"/>
      <c r="C19" s="739"/>
      <c r="D19" s="746"/>
      <c r="E19" s="747"/>
      <c r="F19" s="747"/>
      <c r="G19" s="747"/>
      <c r="H19" s="747"/>
      <c r="I19" s="747"/>
      <c r="J19" s="747"/>
      <c r="K19" s="747"/>
      <c r="L19" s="747"/>
      <c r="M19" s="747"/>
      <c r="N19" s="747"/>
      <c r="O19" s="747"/>
      <c r="P19" s="747"/>
      <c r="Q19" s="747"/>
      <c r="R19" s="747"/>
      <c r="S19" s="748"/>
      <c r="T19" s="766" t="s">
        <v>24</v>
      </c>
      <c r="U19" s="767"/>
      <c r="V19" s="768"/>
      <c r="W19" s="769"/>
      <c r="X19" s="769"/>
      <c r="Y19" s="770"/>
      <c r="Z19" s="771"/>
      <c r="AA19" s="772"/>
      <c r="AB19" s="772"/>
      <c r="AC19" s="772"/>
      <c r="AD19" s="772"/>
      <c r="AE19" s="772"/>
      <c r="AF19" s="773"/>
      <c r="AG19" s="766" t="s">
        <v>24</v>
      </c>
      <c r="AH19" s="767"/>
      <c r="AI19" s="768"/>
      <c r="AJ19" s="769"/>
      <c r="AK19" s="769"/>
      <c r="AL19" s="770"/>
      <c r="AM19" s="771"/>
      <c r="AN19" s="772"/>
      <c r="AO19" s="772"/>
      <c r="AP19" s="772"/>
      <c r="AQ19" s="772"/>
      <c r="AR19" s="772"/>
      <c r="AS19" s="773"/>
      <c r="AT19" s="766" t="s">
        <v>24</v>
      </c>
      <c r="AU19" s="767"/>
      <c r="AV19" s="768"/>
      <c r="AW19" s="769"/>
      <c r="AX19" s="769"/>
      <c r="AY19" s="770"/>
      <c r="AZ19" s="771"/>
      <c r="BA19" s="772"/>
      <c r="BB19" s="772"/>
      <c r="BC19" s="772"/>
      <c r="BD19" s="772"/>
      <c r="BE19" s="772"/>
      <c r="BF19" s="773"/>
      <c r="BG19" s="757"/>
      <c r="BH19" s="757"/>
      <c r="BI19" s="757"/>
      <c r="BJ19" s="757"/>
      <c r="BK19" s="757"/>
      <c r="BL19" s="757"/>
      <c r="BM19" s="757"/>
      <c r="BN19" s="153"/>
      <c r="BO19" s="153"/>
    </row>
    <row r="20" spans="1:67" s="136" customFormat="1" ht="20.25" customHeight="1">
      <c r="A20" s="125"/>
      <c r="B20" s="739" t="s">
        <v>230</v>
      </c>
      <c r="C20" s="739"/>
      <c r="D20" s="740">
        <f>IF('Pagina 4'!D30=0,"",'Pagina 4'!D30)</f>
      </c>
      <c r="E20" s="741"/>
      <c r="F20" s="741"/>
      <c r="G20" s="741"/>
      <c r="H20" s="741"/>
      <c r="I20" s="741"/>
      <c r="J20" s="741"/>
      <c r="K20" s="741"/>
      <c r="L20" s="741"/>
      <c r="M20" s="741"/>
      <c r="N20" s="741"/>
      <c r="O20" s="741"/>
      <c r="P20" s="741"/>
      <c r="Q20" s="741"/>
      <c r="R20" s="741"/>
      <c r="S20" s="742"/>
      <c r="T20" s="749" t="s">
        <v>23</v>
      </c>
      <c r="U20" s="750"/>
      <c r="V20" s="751"/>
      <c r="W20" s="752"/>
      <c r="X20" s="752"/>
      <c r="Y20" s="753"/>
      <c r="Z20" s="754"/>
      <c r="AA20" s="755"/>
      <c r="AB20" s="755"/>
      <c r="AC20" s="755"/>
      <c r="AD20" s="755"/>
      <c r="AE20" s="755"/>
      <c r="AF20" s="756"/>
      <c r="AG20" s="749" t="s">
        <v>23</v>
      </c>
      <c r="AH20" s="750"/>
      <c r="AI20" s="751"/>
      <c r="AJ20" s="752"/>
      <c r="AK20" s="752"/>
      <c r="AL20" s="753"/>
      <c r="AM20" s="754"/>
      <c r="AN20" s="755"/>
      <c r="AO20" s="755"/>
      <c r="AP20" s="755"/>
      <c r="AQ20" s="755"/>
      <c r="AR20" s="755"/>
      <c r="AS20" s="756"/>
      <c r="AT20" s="749" t="s">
        <v>23</v>
      </c>
      <c r="AU20" s="750"/>
      <c r="AV20" s="751"/>
      <c r="AW20" s="752"/>
      <c r="AX20" s="752"/>
      <c r="AY20" s="753"/>
      <c r="AZ20" s="754"/>
      <c r="BA20" s="755"/>
      <c r="BB20" s="755"/>
      <c r="BC20" s="755"/>
      <c r="BD20" s="755"/>
      <c r="BE20" s="755"/>
      <c r="BF20" s="756"/>
      <c r="BG20" s="757">
        <f>SUM(Z20:AF22,AM20:AS22,AZ20:BF22)</f>
        <v>0</v>
      </c>
      <c r="BH20" s="757"/>
      <c r="BI20" s="757"/>
      <c r="BJ20" s="757"/>
      <c r="BK20" s="757"/>
      <c r="BL20" s="757"/>
      <c r="BM20" s="757"/>
      <c r="BN20" s="153"/>
      <c r="BO20" s="153"/>
    </row>
    <row r="21" spans="1:67" s="136" customFormat="1" ht="20.25" customHeight="1">
      <c r="A21" s="125"/>
      <c r="B21" s="739"/>
      <c r="C21" s="739"/>
      <c r="D21" s="743"/>
      <c r="E21" s="744"/>
      <c r="F21" s="744"/>
      <c r="G21" s="744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5"/>
      <c r="T21" s="758" t="s">
        <v>308</v>
      </c>
      <c r="U21" s="759"/>
      <c r="V21" s="760"/>
      <c r="W21" s="761"/>
      <c r="X21" s="761"/>
      <c r="Y21" s="762"/>
      <c r="Z21" s="763"/>
      <c r="AA21" s="764"/>
      <c r="AB21" s="764"/>
      <c r="AC21" s="764"/>
      <c r="AD21" s="764"/>
      <c r="AE21" s="764"/>
      <c r="AF21" s="765"/>
      <c r="AG21" s="758" t="s">
        <v>308</v>
      </c>
      <c r="AH21" s="759"/>
      <c r="AI21" s="760"/>
      <c r="AJ21" s="761"/>
      <c r="AK21" s="761"/>
      <c r="AL21" s="762"/>
      <c r="AM21" s="763"/>
      <c r="AN21" s="764"/>
      <c r="AO21" s="764"/>
      <c r="AP21" s="764"/>
      <c r="AQ21" s="764"/>
      <c r="AR21" s="764"/>
      <c r="AS21" s="765"/>
      <c r="AT21" s="758" t="s">
        <v>308</v>
      </c>
      <c r="AU21" s="759"/>
      <c r="AV21" s="760"/>
      <c r="AW21" s="761"/>
      <c r="AX21" s="761"/>
      <c r="AY21" s="762"/>
      <c r="AZ21" s="763"/>
      <c r="BA21" s="764"/>
      <c r="BB21" s="764"/>
      <c r="BC21" s="764"/>
      <c r="BD21" s="764"/>
      <c r="BE21" s="764"/>
      <c r="BF21" s="765"/>
      <c r="BG21" s="757"/>
      <c r="BH21" s="757"/>
      <c r="BI21" s="757"/>
      <c r="BJ21" s="757"/>
      <c r="BK21" s="757"/>
      <c r="BL21" s="757"/>
      <c r="BM21" s="757"/>
      <c r="BN21" s="153"/>
      <c r="BO21" s="153"/>
    </row>
    <row r="22" spans="1:67" s="136" customFormat="1" ht="20.25" customHeight="1">
      <c r="A22" s="125"/>
      <c r="B22" s="739"/>
      <c r="C22" s="739"/>
      <c r="D22" s="746"/>
      <c r="E22" s="747"/>
      <c r="F22" s="747"/>
      <c r="G22" s="747"/>
      <c r="H22" s="747"/>
      <c r="I22" s="747"/>
      <c r="J22" s="747"/>
      <c r="K22" s="747"/>
      <c r="L22" s="747"/>
      <c r="M22" s="747"/>
      <c r="N22" s="747"/>
      <c r="O22" s="747"/>
      <c r="P22" s="747"/>
      <c r="Q22" s="747"/>
      <c r="R22" s="747"/>
      <c r="S22" s="748"/>
      <c r="T22" s="766" t="s">
        <v>24</v>
      </c>
      <c r="U22" s="767"/>
      <c r="V22" s="768"/>
      <c r="W22" s="769"/>
      <c r="X22" s="769"/>
      <c r="Y22" s="770"/>
      <c r="Z22" s="771"/>
      <c r="AA22" s="772"/>
      <c r="AB22" s="772"/>
      <c r="AC22" s="772"/>
      <c r="AD22" s="772"/>
      <c r="AE22" s="772"/>
      <c r="AF22" s="773"/>
      <c r="AG22" s="766" t="s">
        <v>24</v>
      </c>
      <c r="AH22" s="767"/>
      <c r="AI22" s="768"/>
      <c r="AJ22" s="769"/>
      <c r="AK22" s="769"/>
      <c r="AL22" s="770"/>
      <c r="AM22" s="771"/>
      <c r="AN22" s="772"/>
      <c r="AO22" s="772"/>
      <c r="AP22" s="772"/>
      <c r="AQ22" s="772"/>
      <c r="AR22" s="772"/>
      <c r="AS22" s="773"/>
      <c r="AT22" s="766" t="s">
        <v>24</v>
      </c>
      <c r="AU22" s="767"/>
      <c r="AV22" s="768"/>
      <c r="AW22" s="769"/>
      <c r="AX22" s="769"/>
      <c r="AY22" s="770"/>
      <c r="AZ22" s="771"/>
      <c r="BA22" s="772"/>
      <c r="BB22" s="772"/>
      <c r="BC22" s="772"/>
      <c r="BD22" s="772"/>
      <c r="BE22" s="772"/>
      <c r="BF22" s="773"/>
      <c r="BG22" s="757"/>
      <c r="BH22" s="757"/>
      <c r="BI22" s="757"/>
      <c r="BJ22" s="757"/>
      <c r="BK22" s="757"/>
      <c r="BL22" s="757"/>
      <c r="BM22" s="757"/>
      <c r="BN22" s="153"/>
      <c r="BO22" s="153"/>
    </row>
    <row r="23" spans="1:67" s="136" customFormat="1" ht="20.25" customHeight="1">
      <c r="A23" s="125"/>
      <c r="B23" s="739" t="s">
        <v>231</v>
      </c>
      <c r="C23" s="739"/>
      <c r="D23" s="740">
        <f>IF('Pagina 4'!D36=0,"",'Pagina 4'!D36)</f>
      </c>
      <c r="E23" s="741"/>
      <c r="F23" s="741"/>
      <c r="G23" s="741"/>
      <c r="H23" s="741"/>
      <c r="I23" s="741"/>
      <c r="J23" s="741"/>
      <c r="K23" s="741"/>
      <c r="L23" s="741"/>
      <c r="M23" s="741"/>
      <c r="N23" s="741"/>
      <c r="O23" s="741"/>
      <c r="P23" s="741"/>
      <c r="Q23" s="741"/>
      <c r="R23" s="741"/>
      <c r="S23" s="742"/>
      <c r="T23" s="749" t="s">
        <v>23</v>
      </c>
      <c r="U23" s="750"/>
      <c r="V23" s="751"/>
      <c r="W23" s="752"/>
      <c r="X23" s="752"/>
      <c r="Y23" s="753"/>
      <c r="Z23" s="754"/>
      <c r="AA23" s="755"/>
      <c r="AB23" s="755"/>
      <c r="AC23" s="755"/>
      <c r="AD23" s="755"/>
      <c r="AE23" s="755"/>
      <c r="AF23" s="756"/>
      <c r="AG23" s="749" t="s">
        <v>23</v>
      </c>
      <c r="AH23" s="750"/>
      <c r="AI23" s="751"/>
      <c r="AJ23" s="752"/>
      <c r="AK23" s="752"/>
      <c r="AL23" s="753"/>
      <c r="AM23" s="754"/>
      <c r="AN23" s="755"/>
      <c r="AO23" s="755"/>
      <c r="AP23" s="755"/>
      <c r="AQ23" s="755"/>
      <c r="AR23" s="755"/>
      <c r="AS23" s="756"/>
      <c r="AT23" s="749" t="s">
        <v>23</v>
      </c>
      <c r="AU23" s="750"/>
      <c r="AV23" s="751"/>
      <c r="AW23" s="752"/>
      <c r="AX23" s="752"/>
      <c r="AY23" s="753"/>
      <c r="AZ23" s="754"/>
      <c r="BA23" s="755"/>
      <c r="BB23" s="755"/>
      <c r="BC23" s="755"/>
      <c r="BD23" s="755"/>
      <c r="BE23" s="755"/>
      <c r="BF23" s="756"/>
      <c r="BG23" s="757">
        <f>SUM(Z23:AF25,AM23:AS25,AZ23:BF25)</f>
        <v>0</v>
      </c>
      <c r="BH23" s="757"/>
      <c r="BI23" s="757"/>
      <c r="BJ23" s="757"/>
      <c r="BK23" s="757"/>
      <c r="BL23" s="757"/>
      <c r="BM23" s="757"/>
      <c r="BN23" s="153"/>
      <c r="BO23" s="153"/>
    </row>
    <row r="24" spans="1:67" s="136" customFormat="1" ht="20.25" customHeight="1">
      <c r="A24" s="125"/>
      <c r="B24" s="739"/>
      <c r="C24" s="739"/>
      <c r="D24" s="743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5"/>
      <c r="T24" s="758" t="s">
        <v>308</v>
      </c>
      <c r="U24" s="759"/>
      <c r="V24" s="760"/>
      <c r="W24" s="761"/>
      <c r="X24" s="761"/>
      <c r="Y24" s="762"/>
      <c r="Z24" s="763"/>
      <c r="AA24" s="764"/>
      <c r="AB24" s="764"/>
      <c r="AC24" s="764"/>
      <c r="AD24" s="764"/>
      <c r="AE24" s="764"/>
      <c r="AF24" s="765"/>
      <c r="AG24" s="758" t="s">
        <v>308</v>
      </c>
      <c r="AH24" s="759"/>
      <c r="AI24" s="760"/>
      <c r="AJ24" s="761"/>
      <c r="AK24" s="761"/>
      <c r="AL24" s="762"/>
      <c r="AM24" s="763"/>
      <c r="AN24" s="764"/>
      <c r="AO24" s="764"/>
      <c r="AP24" s="764"/>
      <c r="AQ24" s="764"/>
      <c r="AR24" s="764"/>
      <c r="AS24" s="765"/>
      <c r="AT24" s="758" t="s">
        <v>308</v>
      </c>
      <c r="AU24" s="759"/>
      <c r="AV24" s="760"/>
      <c r="AW24" s="761"/>
      <c r="AX24" s="761"/>
      <c r="AY24" s="762"/>
      <c r="AZ24" s="763"/>
      <c r="BA24" s="764"/>
      <c r="BB24" s="764"/>
      <c r="BC24" s="764"/>
      <c r="BD24" s="764"/>
      <c r="BE24" s="764"/>
      <c r="BF24" s="765"/>
      <c r="BG24" s="757"/>
      <c r="BH24" s="757"/>
      <c r="BI24" s="757"/>
      <c r="BJ24" s="757"/>
      <c r="BK24" s="757"/>
      <c r="BL24" s="757"/>
      <c r="BM24" s="757"/>
      <c r="BN24" s="153"/>
      <c r="BO24" s="153"/>
    </row>
    <row r="25" spans="1:67" s="136" customFormat="1" ht="20.25" customHeight="1">
      <c r="A25" s="125"/>
      <c r="B25" s="739"/>
      <c r="C25" s="739"/>
      <c r="D25" s="746"/>
      <c r="E25" s="747"/>
      <c r="F25" s="747"/>
      <c r="G25" s="747"/>
      <c r="H25" s="747"/>
      <c r="I25" s="747"/>
      <c r="J25" s="747"/>
      <c r="K25" s="747"/>
      <c r="L25" s="747"/>
      <c r="M25" s="747"/>
      <c r="N25" s="747"/>
      <c r="O25" s="747"/>
      <c r="P25" s="747"/>
      <c r="Q25" s="747"/>
      <c r="R25" s="747"/>
      <c r="S25" s="748"/>
      <c r="T25" s="766" t="s">
        <v>24</v>
      </c>
      <c r="U25" s="767"/>
      <c r="V25" s="768"/>
      <c r="W25" s="769"/>
      <c r="X25" s="769"/>
      <c r="Y25" s="770"/>
      <c r="Z25" s="771"/>
      <c r="AA25" s="772"/>
      <c r="AB25" s="772"/>
      <c r="AC25" s="772"/>
      <c r="AD25" s="772"/>
      <c r="AE25" s="772"/>
      <c r="AF25" s="773"/>
      <c r="AG25" s="766" t="s">
        <v>24</v>
      </c>
      <c r="AH25" s="767"/>
      <c r="AI25" s="768"/>
      <c r="AJ25" s="769"/>
      <c r="AK25" s="769"/>
      <c r="AL25" s="770"/>
      <c r="AM25" s="771"/>
      <c r="AN25" s="772"/>
      <c r="AO25" s="772"/>
      <c r="AP25" s="772"/>
      <c r="AQ25" s="772"/>
      <c r="AR25" s="772"/>
      <c r="AS25" s="773"/>
      <c r="AT25" s="766" t="s">
        <v>24</v>
      </c>
      <c r="AU25" s="767"/>
      <c r="AV25" s="768"/>
      <c r="AW25" s="769"/>
      <c r="AX25" s="769"/>
      <c r="AY25" s="770"/>
      <c r="AZ25" s="771"/>
      <c r="BA25" s="772"/>
      <c r="BB25" s="772"/>
      <c r="BC25" s="772"/>
      <c r="BD25" s="772"/>
      <c r="BE25" s="772"/>
      <c r="BF25" s="773"/>
      <c r="BG25" s="757"/>
      <c r="BH25" s="757"/>
      <c r="BI25" s="757"/>
      <c r="BJ25" s="757"/>
      <c r="BK25" s="757"/>
      <c r="BL25" s="757"/>
      <c r="BM25" s="757"/>
      <c r="BN25" s="153"/>
      <c r="BO25" s="153"/>
    </row>
    <row r="26" spans="1:67" s="136" customFormat="1" ht="20.25" customHeight="1">
      <c r="A26" s="125"/>
      <c r="B26" s="739" t="s">
        <v>364</v>
      </c>
      <c r="C26" s="739"/>
      <c r="D26" s="740">
        <f>IF('Pagina 4'!D42=0,"",'Pagina 4'!D42)</f>
      </c>
      <c r="E26" s="741"/>
      <c r="F26" s="741"/>
      <c r="G26" s="741"/>
      <c r="H26" s="741"/>
      <c r="I26" s="741"/>
      <c r="J26" s="741"/>
      <c r="K26" s="741"/>
      <c r="L26" s="741"/>
      <c r="M26" s="741"/>
      <c r="N26" s="741"/>
      <c r="O26" s="741"/>
      <c r="P26" s="741"/>
      <c r="Q26" s="741"/>
      <c r="R26" s="741"/>
      <c r="S26" s="742"/>
      <c r="T26" s="749" t="s">
        <v>23</v>
      </c>
      <c r="U26" s="750"/>
      <c r="V26" s="751"/>
      <c r="W26" s="752"/>
      <c r="X26" s="752"/>
      <c r="Y26" s="753"/>
      <c r="Z26" s="754"/>
      <c r="AA26" s="755"/>
      <c r="AB26" s="755"/>
      <c r="AC26" s="755"/>
      <c r="AD26" s="755"/>
      <c r="AE26" s="755"/>
      <c r="AF26" s="756"/>
      <c r="AG26" s="749" t="s">
        <v>23</v>
      </c>
      <c r="AH26" s="750"/>
      <c r="AI26" s="751"/>
      <c r="AJ26" s="752"/>
      <c r="AK26" s="752"/>
      <c r="AL26" s="753"/>
      <c r="AM26" s="754"/>
      <c r="AN26" s="755"/>
      <c r="AO26" s="755"/>
      <c r="AP26" s="755"/>
      <c r="AQ26" s="755"/>
      <c r="AR26" s="755"/>
      <c r="AS26" s="756"/>
      <c r="AT26" s="749" t="s">
        <v>23</v>
      </c>
      <c r="AU26" s="750"/>
      <c r="AV26" s="751"/>
      <c r="AW26" s="752"/>
      <c r="AX26" s="752"/>
      <c r="AY26" s="753"/>
      <c r="AZ26" s="754"/>
      <c r="BA26" s="755"/>
      <c r="BB26" s="755"/>
      <c r="BC26" s="755"/>
      <c r="BD26" s="755"/>
      <c r="BE26" s="755"/>
      <c r="BF26" s="756"/>
      <c r="BG26" s="757">
        <f>SUM(Z26:AF28,AM26:AS28,AZ26:BF28)</f>
        <v>0</v>
      </c>
      <c r="BH26" s="757"/>
      <c r="BI26" s="757"/>
      <c r="BJ26" s="757"/>
      <c r="BK26" s="757"/>
      <c r="BL26" s="757"/>
      <c r="BM26" s="757"/>
      <c r="BN26" s="153"/>
      <c r="BO26" s="153"/>
    </row>
    <row r="27" spans="1:67" s="136" customFormat="1" ht="20.25" customHeight="1">
      <c r="A27" s="125"/>
      <c r="B27" s="739"/>
      <c r="C27" s="739"/>
      <c r="D27" s="743"/>
      <c r="E27" s="744"/>
      <c r="F27" s="744"/>
      <c r="G27" s="744"/>
      <c r="H27" s="744"/>
      <c r="I27" s="744"/>
      <c r="J27" s="744"/>
      <c r="K27" s="744"/>
      <c r="L27" s="744"/>
      <c r="M27" s="744"/>
      <c r="N27" s="744"/>
      <c r="O27" s="744"/>
      <c r="P27" s="744"/>
      <c r="Q27" s="744"/>
      <c r="R27" s="744"/>
      <c r="S27" s="745"/>
      <c r="T27" s="758" t="s">
        <v>308</v>
      </c>
      <c r="U27" s="759"/>
      <c r="V27" s="760"/>
      <c r="W27" s="761"/>
      <c r="X27" s="761"/>
      <c r="Y27" s="762"/>
      <c r="Z27" s="763"/>
      <c r="AA27" s="764"/>
      <c r="AB27" s="764"/>
      <c r="AC27" s="764"/>
      <c r="AD27" s="764"/>
      <c r="AE27" s="764"/>
      <c r="AF27" s="765"/>
      <c r="AG27" s="758" t="s">
        <v>308</v>
      </c>
      <c r="AH27" s="759"/>
      <c r="AI27" s="760"/>
      <c r="AJ27" s="761"/>
      <c r="AK27" s="761"/>
      <c r="AL27" s="762"/>
      <c r="AM27" s="763"/>
      <c r="AN27" s="764"/>
      <c r="AO27" s="764"/>
      <c r="AP27" s="764"/>
      <c r="AQ27" s="764"/>
      <c r="AR27" s="764"/>
      <c r="AS27" s="765"/>
      <c r="AT27" s="758" t="s">
        <v>308</v>
      </c>
      <c r="AU27" s="759"/>
      <c r="AV27" s="760"/>
      <c r="AW27" s="761"/>
      <c r="AX27" s="761"/>
      <c r="AY27" s="762"/>
      <c r="AZ27" s="763"/>
      <c r="BA27" s="764"/>
      <c r="BB27" s="764"/>
      <c r="BC27" s="764"/>
      <c r="BD27" s="764"/>
      <c r="BE27" s="764"/>
      <c r="BF27" s="765"/>
      <c r="BG27" s="757"/>
      <c r="BH27" s="757"/>
      <c r="BI27" s="757"/>
      <c r="BJ27" s="757"/>
      <c r="BK27" s="757"/>
      <c r="BL27" s="757"/>
      <c r="BM27" s="757"/>
      <c r="BN27" s="153"/>
      <c r="BO27" s="153"/>
    </row>
    <row r="28" spans="1:67" s="136" customFormat="1" ht="20.25" customHeight="1">
      <c r="A28" s="125"/>
      <c r="B28" s="739"/>
      <c r="C28" s="739"/>
      <c r="D28" s="746"/>
      <c r="E28" s="747"/>
      <c r="F28" s="747"/>
      <c r="G28" s="747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8"/>
      <c r="T28" s="766" t="s">
        <v>24</v>
      </c>
      <c r="U28" s="767"/>
      <c r="V28" s="768"/>
      <c r="W28" s="769"/>
      <c r="X28" s="769"/>
      <c r="Y28" s="770"/>
      <c r="Z28" s="771"/>
      <c r="AA28" s="772"/>
      <c r="AB28" s="772"/>
      <c r="AC28" s="772"/>
      <c r="AD28" s="772"/>
      <c r="AE28" s="772"/>
      <c r="AF28" s="773"/>
      <c r="AG28" s="766" t="s">
        <v>24</v>
      </c>
      <c r="AH28" s="767"/>
      <c r="AI28" s="768"/>
      <c r="AJ28" s="769"/>
      <c r="AK28" s="769"/>
      <c r="AL28" s="770"/>
      <c r="AM28" s="771"/>
      <c r="AN28" s="772"/>
      <c r="AO28" s="772"/>
      <c r="AP28" s="772"/>
      <c r="AQ28" s="772"/>
      <c r="AR28" s="772"/>
      <c r="AS28" s="773"/>
      <c r="AT28" s="766" t="s">
        <v>24</v>
      </c>
      <c r="AU28" s="767"/>
      <c r="AV28" s="768"/>
      <c r="AW28" s="769"/>
      <c r="AX28" s="769"/>
      <c r="AY28" s="770"/>
      <c r="AZ28" s="771"/>
      <c r="BA28" s="772"/>
      <c r="BB28" s="772"/>
      <c r="BC28" s="772"/>
      <c r="BD28" s="772"/>
      <c r="BE28" s="772"/>
      <c r="BF28" s="773"/>
      <c r="BG28" s="757"/>
      <c r="BH28" s="757"/>
      <c r="BI28" s="757"/>
      <c r="BJ28" s="757"/>
      <c r="BK28" s="757"/>
      <c r="BL28" s="757"/>
      <c r="BM28" s="757"/>
      <c r="BN28" s="153"/>
      <c r="BO28" s="153"/>
    </row>
    <row r="29" spans="1:67" s="136" customFormat="1" ht="20.25" customHeight="1">
      <c r="A29" s="125"/>
      <c r="B29" s="739" t="s">
        <v>365</v>
      </c>
      <c r="C29" s="739"/>
      <c r="D29" s="740">
        <f>IF('Pagina 4'!D48=0,"",'Pagina 4'!D48)</f>
      </c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2"/>
      <c r="T29" s="749" t="s">
        <v>23</v>
      </c>
      <c r="U29" s="750"/>
      <c r="V29" s="751"/>
      <c r="W29" s="752"/>
      <c r="X29" s="752"/>
      <c r="Y29" s="753"/>
      <c r="Z29" s="754"/>
      <c r="AA29" s="755"/>
      <c r="AB29" s="755"/>
      <c r="AC29" s="755"/>
      <c r="AD29" s="755"/>
      <c r="AE29" s="755"/>
      <c r="AF29" s="756"/>
      <c r="AG29" s="749" t="s">
        <v>23</v>
      </c>
      <c r="AH29" s="750"/>
      <c r="AI29" s="751"/>
      <c r="AJ29" s="752"/>
      <c r="AK29" s="752"/>
      <c r="AL29" s="753"/>
      <c r="AM29" s="754"/>
      <c r="AN29" s="755"/>
      <c r="AO29" s="755"/>
      <c r="AP29" s="755"/>
      <c r="AQ29" s="755"/>
      <c r="AR29" s="755"/>
      <c r="AS29" s="756"/>
      <c r="AT29" s="749" t="s">
        <v>23</v>
      </c>
      <c r="AU29" s="750"/>
      <c r="AV29" s="751"/>
      <c r="AW29" s="752"/>
      <c r="AX29" s="752"/>
      <c r="AY29" s="753"/>
      <c r="AZ29" s="754"/>
      <c r="BA29" s="755"/>
      <c r="BB29" s="755"/>
      <c r="BC29" s="755"/>
      <c r="BD29" s="755"/>
      <c r="BE29" s="755"/>
      <c r="BF29" s="756"/>
      <c r="BG29" s="757">
        <f>SUM(Z29:AF31,AM29:AS31,AZ29:BF31)</f>
        <v>0</v>
      </c>
      <c r="BH29" s="757"/>
      <c r="BI29" s="757"/>
      <c r="BJ29" s="757"/>
      <c r="BK29" s="757"/>
      <c r="BL29" s="757"/>
      <c r="BM29" s="757"/>
      <c r="BN29" s="153"/>
      <c r="BO29" s="153"/>
    </row>
    <row r="30" spans="1:67" s="136" customFormat="1" ht="20.25" customHeight="1">
      <c r="A30" s="125"/>
      <c r="B30" s="739"/>
      <c r="C30" s="739"/>
      <c r="D30" s="743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5"/>
      <c r="T30" s="758" t="s">
        <v>308</v>
      </c>
      <c r="U30" s="759"/>
      <c r="V30" s="760"/>
      <c r="W30" s="761"/>
      <c r="X30" s="761"/>
      <c r="Y30" s="762"/>
      <c r="Z30" s="763"/>
      <c r="AA30" s="764"/>
      <c r="AB30" s="764"/>
      <c r="AC30" s="764"/>
      <c r="AD30" s="764"/>
      <c r="AE30" s="764"/>
      <c r="AF30" s="765"/>
      <c r="AG30" s="758" t="s">
        <v>308</v>
      </c>
      <c r="AH30" s="759"/>
      <c r="AI30" s="760"/>
      <c r="AJ30" s="761"/>
      <c r="AK30" s="761"/>
      <c r="AL30" s="762"/>
      <c r="AM30" s="763"/>
      <c r="AN30" s="764"/>
      <c r="AO30" s="764"/>
      <c r="AP30" s="764"/>
      <c r="AQ30" s="764"/>
      <c r="AR30" s="764"/>
      <c r="AS30" s="765"/>
      <c r="AT30" s="758" t="s">
        <v>308</v>
      </c>
      <c r="AU30" s="759"/>
      <c r="AV30" s="760"/>
      <c r="AW30" s="761"/>
      <c r="AX30" s="761"/>
      <c r="AY30" s="762"/>
      <c r="AZ30" s="763"/>
      <c r="BA30" s="764"/>
      <c r="BB30" s="764"/>
      <c r="BC30" s="764"/>
      <c r="BD30" s="764"/>
      <c r="BE30" s="764"/>
      <c r="BF30" s="765"/>
      <c r="BG30" s="757"/>
      <c r="BH30" s="757"/>
      <c r="BI30" s="757"/>
      <c r="BJ30" s="757"/>
      <c r="BK30" s="757"/>
      <c r="BL30" s="757"/>
      <c r="BM30" s="757"/>
      <c r="BN30" s="153"/>
      <c r="BO30" s="153"/>
    </row>
    <row r="31" spans="1:67" s="136" customFormat="1" ht="20.25" customHeight="1">
      <c r="A31" s="125"/>
      <c r="B31" s="739"/>
      <c r="C31" s="739"/>
      <c r="D31" s="746"/>
      <c r="E31" s="747"/>
      <c r="F31" s="747"/>
      <c r="G31" s="747"/>
      <c r="H31" s="747"/>
      <c r="I31" s="747"/>
      <c r="J31" s="747"/>
      <c r="K31" s="747"/>
      <c r="L31" s="747"/>
      <c r="M31" s="747"/>
      <c r="N31" s="747"/>
      <c r="O31" s="747"/>
      <c r="P31" s="747"/>
      <c r="Q31" s="747"/>
      <c r="R31" s="747"/>
      <c r="S31" s="748"/>
      <c r="T31" s="766" t="s">
        <v>24</v>
      </c>
      <c r="U31" s="767"/>
      <c r="V31" s="768"/>
      <c r="W31" s="769"/>
      <c r="X31" s="769"/>
      <c r="Y31" s="770"/>
      <c r="Z31" s="771"/>
      <c r="AA31" s="772"/>
      <c r="AB31" s="772"/>
      <c r="AC31" s="772"/>
      <c r="AD31" s="772"/>
      <c r="AE31" s="772"/>
      <c r="AF31" s="773"/>
      <c r="AG31" s="766" t="s">
        <v>24</v>
      </c>
      <c r="AH31" s="767"/>
      <c r="AI31" s="768"/>
      <c r="AJ31" s="769"/>
      <c r="AK31" s="769"/>
      <c r="AL31" s="770"/>
      <c r="AM31" s="771"/>
      <c r="AN31" s="772"/>
      <c r="AO31" s="772"/>
      <c r="AP31" s="772"/>
      <c r="AQ31" s="772"/>
      <c r="AR31" s="772"/>
      <c r="AS31" s="773"/>
      <c r="AT31" s="766" t="s">
        <v>24</v>
      </c>
      <c r="AU31" s="767"/>
      <c r="AV31" s="768"/>
      <c r="AW31" s="769"/>
      <c r="AX31" s="769"/>
      <c r="AY31" s="770"/>
      <c r="AZ31" s="771"/>
      <c r="BA31" s="772"/>
      <c r="BB31" s="772"/>
      <c r="BC31" s="772"/>
      <c r="BD31" s="772"/>
      <c r="BE31" s="772"/>
      <c r="BF31" s="773"/>
      <c r="BG31" s="757"/>
      <c r="BH31" s="757"/>
      <c r="BI31" s="757"/>
      <c r="BJ31" s="757"/>
      <c r="BK31" s="757"/>
      <c r="BL31" s="757"/>
      <c r="BM31" s="757"/>
      <c r="BN31" s="153"/>
      <c r="BO31" s="153"/>
    </row>
    <row r="32" spans="1:67" s="136" customFormat="1" ht="20.25" customHeight="1">
      <c r="A32" s="125"/>
      <c r="B32" s="739" t="s">
        <v>366</v>
      </c>
      <c r="C32" s="739"/>
      <c r="D32" s="740">
        <f>IF('Pagina 4'!D54=0,"",'Pagina 4'!D54)</f>
      </c>
      <c r="E32" s="741"/>
      <c r="F32" s="741"/>
      <c r="G32" s="741"/>
      <c r="H32" s="741"/>
      <c r="I32" s="741"/>
      <c r="J32" s="741"/>
      <c r="K32" s="741"/>
      <c r="L32" s="741"/>
      <c r="M32" s="741"/>
      <c r="N32" s="741"/>
      <c r="O32" s="741"/>
      <c r="P32" s="741"/>
      <c r="Q32" s="741"/>
      <c r="R32" s="741"/>
      <c r="S32" s="742"/>
      <c r="T32" s="749" t="s">
        <v>23</v>
      </c>
      <c r="U32" s="750"/>
      <c r="V32" s="751"/>
      <c r="W32" s="752"/>
      <c r="X32" s="752"/>
      <c r="Y32" s="753"/>
      <c r="Z32" s="754"/>
      <c r="AA32" s="755"/>
      <c r="AB32" s="755"/>
      <c r="AC32" s="755"/>
      <c r="AD32" s="755"/>
      <c r="AE32" s="755"/>
      <c r="AF32" s="756"/>
      <c r="AG32" s="749" t="s">
        <v>23</v>
      </c>
      <c r="AH32" s="750"/>
      <c r="AI32" s="751"/>
      <c r="AJ32" s="752"/>
      <c r="AK32" s="752"/>
      <c r="AL32" s="753"/>
      <c r="AM32" s="754"/>
      <c r="AN32" s="755"/>
      <c r="AO32" s="755"/>
      <c r="AP32" s="755"/>
      <c r="AQ32" s="755"/>
      <c r="AR32" s="755"/>
      <c r="AS32" s="756"/>
      <c r="AT32" s="749" t="s">
        <v>23</v>
      </c>
      <c r="AU32" s="750"/>
      <c r="AV32" s="751"/>
      <c r="AW32" s="752"/>
      <c r="AX32" s="752"/>
      <c r="AY32" s="753"/>
      <c r="AZ32" s="754"/>
      <c r="BA32" s="755"/>
      <c r="BB32" s="755"/>
      <c r="BC32" s="755"/>
      <c r="BD32" s="755"/>
      <c r="BE32" s="755"/>
      <c r="BF32" s="756"/>
      <c r="BG32" s="757">
        <f>SUM(Z32:AF34,AM32:AS34,AZ32:BF34)</f>
        <v>0</v>
      </c>
      <c r="BH32" s="757"/>
      <c r="BI32" s="757"/>
      <c r="BJ32" s="757"/>
      <c r="BK32" s="757"/>
      <c r="BL32" s="757"/>
      <c r="BM32" s="757"/>
      <c r="BN32" s="153"/>
      <c r="BO32" s="153"/>
    </row>
    <row r="33" spans="1:67" s="136" customFormat="1" ht="20.25" customHeight="1">
      <c r="A33" s="125"/>
      <c r="B33" s="739"/>
      <c r="C33" s="739"/>
      <c r="D33" s="743"/>
      <c r="E33" s="744"/>
      <c r="F33" s="744"/>
      <c r="G33" s="744"/>
      <c r="H33" s="744"/>
      <c r="I33" s="744"/>
      <c r="J33" s="744"/>
      <c r="K33" s="744"/>
      <c r="L33" s="744"/>
      <c r="M33" s="744"/>
      <c r="N33" s="744"/>
      <c r="O33" s="744"/>
      <c r="P33" s="744"/>
      <c r="Q33" s="744"/>
      <c r="R33" s="744"/>
      <c r="S33" s="745"/>
      <c r="T33" s="758" t="s">
        <v>308</v>
      </c>
      <c r="U33" s="759"/>
      <c r="V33" s="760"/>
      <c r="W33" s="761"/>
      <c r="X33" s="761"/>
      <c r="Y33" s="762"/>
      <c r="Z33" s="763"/>
      <c r="AA33" s="764"/>
      <c r="AB33" s="764"/>
      <c r="AC33" s="764"/>
      <c r="AD33" s="764"/>
      <c r="AE33" s="764"/>
      <c r="AF33" s="765"/>
      <c r="AG33" s="758" t="s">
        <v>308</v>
      </c>
      <c r="AH33" s="759"/>
      <c r="AI33" s="760"/>
      <c r="AJ33" s="761"/>
      <c r="AK33" s="761"/>
      <c r="AL33" s="762"/>
      <c r="AM33" s="763"/>
      <c r="AN33" s="764"/>
      <c r="AO33" s="764"/>
      <c r="AP33" s="764"/>
      <c r="AQ33" s="764"/>
      <c r="AR33" s="764"/>
      <c r="AS33" s="765"/>
      <c r="AT33" s="758" t="s">
        <v>308</v>
      </c>
      <c r="AU33" s="759"/>
      <c r="AV33" s="760"/>
      <c r="AW33" s="761"/>
      <c r="AX33" s="761"/>
      <c r="AY33" s="762"/>
      <c r="AZ33" s="763"/>
      <c r="BA33" s="764"/>
      <c r="BB33" s="764"/>
      <c r="BC33" s="764"/>
      <c r="BD33" s="764"/>
      <c r="BE33" s="764"/>
      <c r="BF33" s="765"/>
      <c r="BG33" s="757"/>
      <c r="BH33" s="757"/>
      <c r="BI33" s="757"/>
      <c r="BJ33" s="757"/>
      <c r="BK33" s="757"/>
      <c r="BL33" s="757"/>
      <c r="BM33" s="757"/>
      <c r="BN33" s="153"/>
      <c r="BO33" s="153"/>
    </row>
    <row r="34" spans="1:67" s="136" customFormat="1" ht="20.25" customHeight="1">
      <c r="A34" s="125"/>
      <c r="B34" s="739"/>
      <c r="C34" s="739"/>
      <c r="D34" s="746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7"/>
      <c r="Q34" s="747"/>
      <c r="R34" s="747"/>
      <c r="S34" s="748"/>
      <c r="T34" s="766" t="s">
        <v>24</v>
      </c>
      <c r="U34" s="767"/>
      <c r="V34" s="768"/>
      <c r="W34" s="769"/>
      <c r="X34" s="769"/>
      <c r="Y34" s="770"/>
      <c r="Z34" s="771"/>
      <c r="AA34" s="772"/>
      <c r="AB34" s="772"/>
      <c r="AC34" s="772"/>
      <c r="AD34" s="772"/>
      <c r="AE34" s="772"/>
      <c r="AF34" s="773"/>
      <c r="AG34" s="766" t="s">
        <v>24</v>
      </c>
      <c r="AH34" s="767"/>
      <c r="AI34" s="768"/>
      <c r="AJ34" s="769"/>
      <c r="AK34" s="769"/>
      <c r="AL34" s="770"/>
      <c r="AM34" s="771"/>
      <c r="AN34" s="772"/>
      <c r="AO34" s="772"/>
      <c r="AP34" s="772"/>
      <c r="AQ34" s="772"/>
      <c r="AR34" s="772"/>
      <c r="AS34" s="773"/>
      <c r="AT34" s="766" t="s">
        <v>24</v>
      </c>
      <c r="AU34" s="767"/>
      <c r="AV34" s="768"/>
      <c r="AW34" s="769"/>
      <c r="AX34" s="769"/>
      <c r="AY34" s="770"/>
      <c r="AZ34" s="771"/>
      <c r="BA34" s="772"/>
      <c r="BB34" s="772"/>
      <c r="BC34" s="772"/>
      <c r="BD34" s="772"/>
      <c r="BE34" s="772"/>
      <c r="BF34" s="773"/>
      <c r="BG34" s="757"/>
      <c r="BH34" s="757"/>
      <c r="BI34" s="757"/>
      <c r="BJ34" s="757"/>
      <c r="BK34" s="757"/>
      <c r="BL34" s="757"/>
      <c r="BM34" s="757"/>
      <c r="BN34" s="153"/>
      <c r="BO34" s="153"/>
    </row>
    <row r="35" spans="1:67" s="136" customFormat="1" ht="20.25" customHeight="1">
      <c r="A35" s="125"/>
      <c r="B35" s="739" t="s">
        <v>367</v>
      </c>
      <c r="C35" s="739"/>
      <c r="D35" s="740">
        <f>IF('Pagina 4'!D60=0,"",'Pagina 4'!D60)</f>
      </c>
      <c r="E35" s="741"/>
      <c r="F35" s="741"/>
      <c r="G35" s="741"/>
      <c r="H35" s="741"/>
      <c r="I35" s="741"/>
      <c r="J35" s="741"/>
      <c r="K35" s="741"/>
      <c r="L35" s="741"/>
      <c r="M35" s="741"/>
      <c r="N35" s="741"/>
      <c r="O35" s="741"/>
      <c r="P35" s="741"/>
      <c r="Q35" s="741"/>
      <c r="R35" s="741"/>
      <c r="S35" s="742"/>
      <c r="T35" s="749" t="s">
        <v>23</v>
      </c>
      <c r="U35" s="750"/>
      <c r="V35" s="751"/>
      <c r="W35" s="752"/>
      <c r="X35" s="752"/>
      <c r="Y35" s="753"/>
      <c r="Z35" s="754"/>
      <c r="AA35" s="755"/>
      <c r="AB35" s="755"/>
      <c r="AC35" s="755"/>
      <c r="AD35" s="755"/>
      <c r="AE35" s="755"/>
      <c r="AF35" s="756"/>
      <c r="AG35" s="749" t="s">
        <v>23</v>
      </c>
      <c r="AH35" s="750"/>
      <c r="AI35" s="751"/>
      <c r="AJ35" s="752"/>
      <c r="AK35" s="752"/>
      <c r="AL35" s="753"/>
      <c r="AM35" s="754"/>
      <c r="AN35" s="755"/>
      <c r="AO35" s="755"/>
      <c r="AP35" s="755"/>
      <c r="AQ35" s="755"/>
      <c r="AR35" s="755"/>
      <c r="AS35" s="756"/>
      <c r="AT35" s="749" t="s">
        <v>23</v>
      </c>
      <c r="AU35" s="750"/>
      <c r="AV35" s="751"/>
      <c r="AW35" s="752"/>
      <c r="AX35" s="752"/>
      <c r="AY35" s="753"/>
      <c r="AZ35" s="754"/>
      <c r="BA35" s="755"/>
      <c r="BB35" s="755"/>
      <c r="BC35" s="755"/>
      <c r="BD35" s="755"/>
      <c r="BE35" s="755"/>
      <c r="BF35" s="756"/>
      <c r="BG35" s="757">
        <f>SUM(Z35:AF37,AM35:AS37,AZ35:BF37)</f>
        <v>0</v>
      </c>
      <c r="BH35" s="757"/>
      <c r="BI35" s="757"/>
      <c r="BJ35" s="757"/>
      <c r="BK35" s="757"/>
      <c r="BL35" s="757"/>
      <c r="BM35" s="757"/>
      <c r="BN35" s="153"/>
      <c r="BO35" s="153"/>
    </row>
    <row r="36" spans="1:67" s="136" customFormat="1" ht="20.25" customHeight="1">
      <c r="A36" s="125"/>
      <c r="B36" s="739"/>
      <c r="C36" s="739"/>
      <c r="D36" s="743"/>
      <c r="E36" s="744"/>
      <c r="F36" s="744"/>
      <c r="G36" s="744"/>
      <c r="H36" s="744"/>
      <c r="I36" s="744"/>
      <c r="J36" s="744"/>
      <c r="K36" s="744"/>
      <c r="L36" s="744"/>
      <c r="M36" s="744"/>
      <c r="N36" s="744"/>
      <c r="O36" s="744"/>
      <c r="P36" s="744"/>
      <c r="Q36" s="744"/>
      <c r="R36" s="744"/>
      <c r="S36" s="745"/>
      <c r="T36" s="758" t="s">
        <v>308</v>
      </c>
      <c r="U36" s="759"/>
      <c r="V36" s="760"/>
      <c r="W36" s="761"/>
      <c r="X36" s="761"/>
      <c r="Y36" s="762"/>
      <c r="Z36" s="763"/>
      <c r="AA36" s="764"/>
      <c r="AB36" s="764"/>
      <c r="AC36" s="764"/>
      <c r="AD36" s="764"/>
      <c r="AE36" s="764"/>
      <c r="AF36" s="765"/>
      <c r="AG36" s="758" t="s">
        <v>308</v>
      </c>
      <c r="AH36" s="759"/>
      <c r="AI36" s="760"/>
      <c r="AJ36" s="761"/>
      <c r="AK36" s="761"/>
      <c r="AL36" s="762"/>
      <c r="AM36" s="763"/>
      <c r="AN36" s="764"/>
      <c r="AO36" s="764"/>
      <c r="AP36" s="764"/>
      <c r="AQ36" s="764"/>
      <c r="AR36" s="764"/>
      <c r="AS36" s="765"/>
      <c r="AT36" s="758" t="s">
        <v>308</v>
      </c>
      <c r="AU36" s="759"/>
      <c r="AV36" s="760"/>
      <c r="AW36" s="761"/>
      <c r="AX36" s="761"/>
      <c r="AY36" s="762"/>
      <c r="AZ36" s="763"/>
      <c r="BA36" s="764"/>
      <c r="BB36" s="764"/>
      <c r="BC36" s="764"/>
      <c r="BD36" s="764"/>
      <c r="BE36" s="764"/>
      <c r="BF36" s="765"/>
      <c r="BG36" s="757"/>
      <c r="BH36" s="757"/>
      <c r="BI36" s="757"/>
      <c r="BJ36" s="757"/>
      <c r="BK36" s="757"/>
      <c r="BL36" s="757"/>
      <c r="BM36" s="757"/>
      <c r="BN36" s="153"/>
      <c r="BO36" s="153"/>
    </row>
    <row r="37" spans="1:67" s="136" customFormat="1" ht="20.25" customHeight="1">
      <c r="A37" s="125"/>
      <c r="B37" s="739"/>
      <c r="C37" s="739"/>
      <c r="D37" s="746"/>
      <c r="E37" s="747"/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47"/>
      <c r="Q37" s="747"/>
      <c r="R37" s="747"/>
      <c r="S37" s="748"/>
      <c r="T37" s="766" t="s">
        <v>24</v>
      </c>
      <c r="U37" s="767"/>
      <c r="V37" s="768"/>
      <c r="W37" s="769"/>
      <c r="X37" s="769"/>
      <c r="Y37" s="770"/>
      <c r="Z37" s="771"/>
      <c r="AA37" s="772"/>
      <c r="AB37" s="772"/>
      <c r="AC37" s="772"/>
      <c r="AD37" s="772"/>
      <c r="AE37" s="772"/>
      <c r="AF37" s="773"/>
      <c r="AG37" s="766" t="s">
        <v>24</v>
      </c>
      <c r="AH37" s="767"/>
      <c r="AI37" s="768"/>
      <c r="AJ37" s="769"/>
      <c r="AK37" s="769"/>
      <c r="AL37" s="770"/>
      <c r="AM37" s="771"/>
      <c r="AN37" s="772"/>
      <c r="AO37" s="772"/>
      <c r="AP37" s="772"/>
      <c r="AQ37" s="772"/>
      <c r="AR37" s="772"/>
      <c r="AS37" s="773"/>
      <c r="AT37" s="766" t="s">
        <v>24</v>
      </c>
      <c r="AU37" s="767"/>
      <c r="AV37" s="768"/>
      <c r="AW37" s="769"/>
      <c r="AX37" s="769"/>
      <c r="AY37" s="770"/>
      <c r="AZ37" s="771"/>
      <c r="BA37" s="772"/>
      <c r="BB37" s="772"/>
      <c r="BC37" s="772"/>
      <c r="BD37" s="772"/>
      <c r="BE37" s="772"/>
      <c r="BF37" s="773"/>
      <c r="BG37" s="757"/>
      <c r="BH37" s="757"/>
      <c r="BI37" s="757"/>
      <c r="BJ37" s="757"/>
      <c r="BK37" s="757"/>
      <c r="BL37" s="757"/>
      <c r="BM37" s="757"/>
      <c r="BN37" s="153"/>
      <c r="BO37" s="153"/>
    </row>
    <row r="38" spans="1:67" s="136" customFormat="1" ht="20.25" customHeight="1">
      <c r="A38" s="125"/>
      <c r="B38" s="739" t="s">
        <v>368</v>
      </c>
      <c r="C38" s="739"/>
      <c r="D38" s="740">
        <f>IF('Pagina 4'!D66=0,"",'Pagina 4'!D66)</f>
      </c>
      <c r="E38" s="741"/>
      <c r="F38" s="741"/>
      <c r="G38" s="741"/>
      <c r="H38" s="741"/>
      <c r="I38" s="741"/>
      <c r="J38" s="741"/>
      <c r="K38" s="741"/>
      <c r="L38" s="741"/>
      <c r="M38" s="741"/>
      <c r="N38" s="741"/>
      <c r="O38" s="741"/>
      <c r="P38" s="741"/>
      <c r="Q38" s="741"/>
      <c r="R38" s="741"/>
      <c r="S38" s="742"/>
      <c r="T38" s="749" t="s">
        <v>23</v>
      </c>
      <c r="U38" s="750"/>
      <c r="V38" s="751"/>
      <c r="W38" s="752"/>
      <c r="X38" s="752"/>
      <c r="Y38" s="753"/>
      <c r="Z38" s="754"/>
      <c r="AA38" s="755"/>
      <c r="AB38" s="755"/>
      <c r="AC38" s="755"/>
      <c r="AD38" s="755"/>
      <c r="AE38" s="755"/>
      <c r="AF38" s="756"/>
      <c r="AG38" s="749" t="s">
        <v>23</v>
      </c>
      <c r="AH38" s="750"/>
      <c r="AI38" s="751"/>
      <c r="AJ38" s="752"/>
      <c r="AK38" s="752"/>
      <c r="AL38" s="753"/>
      <c r="AM38" s="754"/>
      <c r="AN38" s="755"/>
      <c r="AO38" s="755"/>
      <c r="AP38" s="755"/>
      <c r="AQ38" s="755"/>
      <c r="AR38" s="755"/>
      <c r="AS38" s="756"/>
      <c r="AT38" s="749" t="s">
        <v>23</v>
      </c>
      <c r="AU38" s="750"/>
      <c r="AV38" s="751"/>
      <c r="AW38" s="752"/>
      <c r="AX38" s="752"/>
      <c r="AY38" s="753"/>
      <c r="AZ38" s="754"/>
      <c r="BA38" s="755"/>
      <c r="BB38" s="755"/>
      <c r="BC38" s="755"/>
      <c r="BD38" s="755"/>
      <c r="BE38" s="755"/>
      <c r="BF38" s="756"/>
      <c r="BG38" s="757">
        <f>SUM(Z38:AF40,AM38:AS40,AZ38:BF40)</f>
        <v>0</v>
      </c>
      <c r="BH38" s="757"/>
      <c r="BI38" s="757"/>
      <c r="BJ38" s="757"/>
      <c r="BK38" s="757"/>
      <c r="BL38" s="757"/>
      <c r="BM38" s="757"/>
      <c r="BN38" s="153"/>
      <c r="BO38" s="153"/>
    </row>
    <row r="39" spans="1:67" s="136" customFormat="1" ht="20.25" customHeight="1">
      <c r="A39" s="125"/>
      <c r="B39" s="739"/>
      <c r="C39" s="739"/>
      <c r="D39" s="743"/>
      <c r="E39" s="744"/>
      <c r="F39" s="744"/>
      <c r="G39" s="744"/>
      <c r="H39" s="744"/>
      <c r="I39" s="744"/>
      <c r="J39" s="744"/>
      <c r="K39" s="744"/>
      <c r="L39" s="744"/>
      <c r="M39" s="744"/>
      <c r="N39" s="744"/>
      <c r="O39" s="744"/>
      <c r="P39" s="744"/>
      <c r="Q39" s="744"/>
      <c r="R39" s="744"/>
      <c r="S39" s="745"/>
      <c r="T39" s="758" t="s">
        <v>308</v>
      </c>
      <c r="U39" s="759"/>
      <c r="V39" s="760"/>
      <c r="W39" s="761"/>
      <c r="X39" s="761"/>
      <c r="Y39" s="762"/>
      <c r="Z39" s="763"/>
      <c r="AA39" s="764"/>
      <c r="AB39" s="764"/>
      <c r="AC39" s="764"/>
      <c r="AD39" s="764"/>
      <c r="AE39" s="764"/>
      <c r="AF39" s="765"/>
      <c r="AG39" s="758" t="s">
        <v>308</v>
      </c>
      <c r="AH39" s="759"/>
      <c r="AI39" s="760"/>
      <c r="AJ39" s="761"/>
      <c r="AK39" s="761"/>
      <c r="AL39" s="762"/>
      <c r="AM39" s="763"/>
      <c r="AN39" s="764"/>
      <c r="AO39" s="764"/>
      <c r="AP39" s="764"/>
      <c r="AQ39" s="764"/>
      <c r="AR39" s="764"/>
      <c r="AS39" s="765"/>
      <c r="AT39" s="758" t="s">
        <v>308</v>
      </c>
      <c r="AU39" s="759"/>
      <c r="AV39" s="760"/>
      <c r="AW39" s="761"/>
      <c r="AX39" s="761"/>
      <c r="AY39" s="762"/>
      <c r="AZ39" s="763"/>
      <c r="BA39" s="764"/>
      <c r="BB39" s="764"/>
      <c r="BC39" s="764"/>
      <c r="BD39" s="764"/>
      <c r="BE39" s="764"/>
      <c r="BF39" s="765"/>
      <c r="BG39" s="757"/>
      <c r="BH39" s="757"/>
      <c r="BI39" s="757"/>
      <c r="BJ39" s="757"/>
      <c r="BK39" s="757"/>
      <c r="BL39" s="757"/>
      <c r="BM39" s="757"/>
      <c r="BN39" s="153"/>
      <c r="BO39" s="153"/>
    </row>
    <row r="40" spans="1:67" s="136" customFormat="1" ht="20.25" customHeight="1">
      <c r="A40" s="125"/>
      <c r="B40" s="739"/>
      <c r="C40" s="739"/>
      <c r="D40" s="746"/>
      <c r="E40" s="747"/>
      <c r="F40" s="747"/>
      <c r="G40" s="747"/>
      <c r="H40" s="747"/>
      <c r="I40" s="747"/>
      <c r="J40" s="747"/>
      <c r="K40" s="747"/>
      <c r="L40" s="747"/>
      <c r="M40" s="747"/>
      <c r="N40" s="747"/>
      <c r="O40" s="747"/>
      <c r="P40" s="747"/>
      <c r="Q40" s="747"/>
      <c r="R40" s="747"/>
      <c r="S40" s="748"/>
      <c r="T40" s="766" t="s">
        <v>24</v>
      </c>
      <c r="U40" s="767"/>
      <c r="V40" s="768"/>
      <c r="W40" s="769"/>
      <c r="X40" s="769"/>
      <c r="Y40" s="770"/>
      <c r="Z40" s="771"/>
      <c r="AA40" s="772"/>
      <c r="AB40" s="772"/>
      <c r="AC40" s="772"/>
      <c r="AD40" s="772"/>
      <c r="AE40" s="772"/>
      <c r="AF40" s="773"/>
      <c r="AG40" s="766" t="s">
        <v>24</v>
      </c>
      <c r="AH40" s="767"/>
      <c r="AI40" s="768"/>
      <c r="AJ40" s="769"/>
      <c r="AK40" s="769"/>
      <c r="AL40" s="770"/>
      <c r="AM40" s="771"/>
      <c r="AN40" s="772"/>
      <c r="AO40" s="772"/>
      <c r="AP40" s="772"/>
      <c r="AQ40" s="772"/>
      <c r="AR40" s="772"/>
      <c r="AS40" s="773"/>
      <c r="AT40" s="766" t="s">
        <v>24</v>
      </c>
      <c r="AU40" s="767"/>
      <c r="AV40" s="768"/>
      <c r="AW40" s="769"/>
      <c r="AX40" s="769"/>
      <c r="AY40" s="770"/>
      <c r="AZ40" s="771"/>
      <c r="BA40" s="772"/>
      <c r="BB40" s="772"/>
      <c r="BC40" s="772"/>
      <c r="BD40" s="772"/>
      <c r="BE40" s="772"/>
      <c r="BF40" s="773"/>
      <c r="BG40" s="757"/>
      <c r="BH40" s="757"/>
      <c r="BI40" s="757"/>
      <c r="BJ40" s="757"/>
      <c r="BK40" s="757"/>
      <c r="BL40" s="757"/>
      <c r="BM40" s="757"/>
      <c r="BN40" s="153"/>
      <c r="BO40" s="153"/>
    </row>
    <row r="41" spans="1:67" s="136" customFormat="1" ht="20.25" customHeight="1">
      <c r="A41" s="125"/>
      <c r="B41" s="739" t="s">
        <v>404</v>
      </c>
      <c r="C41" s="739"/>
      <c r="D41" s="740">
        <f>IF('Pagina 4'!D72=0,"",'Pagina 4'!D72)</f>
      </c>
      <c r="E41" s="741"/>
      <c r="F41" s="741"/>
      <c r="G41" s="741"/>
      <c r="H41" s="741"/>
      <c r="I41" s="741"/>
      <c r="J41" s="741"/>
      <c r="K41" s="741"/>
      <c r="L41" s="741"/>
      <c r="M41" s="741"/>
      <c r="N41" s="741"/>
      <c r="O41" s="741"/>
      <c r="P41" s="741"/>
      <c r="Q41" s="741"/>
      <c r="R41" s="741"/>
      <c r="S41" s="742"/>
      <c r="T41" s="749" t="s">
        <v>23</v>
      </c>
      <c r="U41" s="750"/>
      <c r="V41" s="751"/>
      <c r="W41" s="752"/>
      <c r="X41" s="752"/>
      <c r="Y41" s="753"/>
      <c r="Z41" s="754"/>
      <c r="AA41" s="755"/>
      <c r="AB41" s="755"/>
      <c r="AC41" s="755"/>
      <c r="AD41" s="755"/>
      <c r="AE41" s="755"/>
      <c r="AF41" s="756"/>
      <c r="AG41" s="749" t="s">
        <v>23</v>
      </c>
      <c r="AH41" s="750"/>
      <c r="AI41" s="751"/>
      <c r="AJ41" s="752"/>
      <c r="AK41" s="752"/>
      <c r="AL41" s="753"/>
      <c r="AM41" s="754"/>
      <c r="AN41" s="755"/>
      <c r="AO41" s="755"/>
      <c r="AP41" s="755"/>
      <c r="AQ41" s="755"/>
      <c r="AR41" s="755"/>
      <c r="AS41" s="756"/>
      <c r="AT41" s="749" t="s">
        <v>23</v>
      </c>
      <c r="AU41" s="750"/>
      <c r="AV41" s="751"/>
      <c r="AW41" s="752"/>
      <c r="AX41" s="752"/>
      <c r="AY41" s="753"/>
      <c r="AZ41" s="754"/>
      <c r="BA41" s="755"/>
      <c r="BB41" s="755"/>
      <c r="BC41" s="755"/>
      <c r="BD41" s="755"/>
      <c r="BE41" s="755"/>
      <c r="BF41" s="756"/>
      <c r="BG41" s="757">
        <f>SUM(Z41:AF43,AM41:AS43,AZ41:BF43)</f>
        <v>0</v>
      </c>
      <c r="BH41" s="757"/>
      <c r="BI41" s="757"/>
      <c r="BJ41" s="757"/>
      <c r="BK41" s="757"/>
      <c r="BL41" s="757"/>
      <c r="BM41" s="757"/>
      <c r="BN41" s="153"/>
      <c r="BO41" s="153"/>
    </row>
    <row r="42" spans="1:67" s="136" customFormat="1" ht="20.25" customHeight="1">
      <c r="A42" s="125"/>
      <c r="B42" s="739"/>
      <c r="C42" s="739"/>
      <c r="D42" s="743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744"/>
      <c r="S42" s="745"/>
      <c r="T42" s="758" t="s">
        <v>308</v>
      </c>
      <c r="U42" s="759"/>
      <c r="V42" s="760"/>
      <c r="W42" s="761"/>
      <c r="X42" s="761"/>
      <c r="Y42" s="762"/>
      <c r="Z42" s="763"/>
      <c r="AA42" s="764"/>
      <c r="AB42" s="764"/>
      <c r="AC42" s="764"/>
      <c r="AD42" s="764"/>
      <c r="AE42" s="764"/>
      <c r="AF42" s="765"/>
      <c r="AG42" s="758" t="s">
        <v>308</v>
      </c>
      <c r="AH42" s="759"/>
      <c r="AI42" s="760"/>
      <c r="AJ42" s="761"/>
      <c r="AK42" s="761"/>
      <c r="AL42" s="762"/>
      <c r="AM42" s="763"/>
      <c r="AN42" s="764"/>
      <c r="AO42" s="764"/>
      <c r="AP42" s="764"/>
      <c r="AQ42" s="764"/>
      <c r="AR42" s="764"/>
      <c r="AS42" s="765"/>
      <c r="AT42" s="758" t="s">
        <v>308</v>
      </c>
      <c r="AU42" s="759"/>
      <c r="AV42" s="760"/>
      <c r="AW42" s="761"/>
      <c r="AX42" s="761"/>
      <c r="AY42" s="762"/>
      <c r="AZ42" s="763"/>
      <c r="BA42" s="764"/>
      <c r="BB42" s="764"/>
      <c r="BC42" s="764"/>
      <c r="BD42" s="764"/>
      <c r="BE42" s="764"/>
      <c r="BF42" s="765"/>
      <c r="BG42" s="757"/>
      <c r="BH42" s="757"/>
      <c r="BI42" s="757"/>
      <c r="BJ42" s="757"/>
      <c r="BK42" s="757"/>
      <c r="BL42" s="757"/>
      <c r="BM42" s="757"/>
      <c r="BN42" s="153"/>
      <c r="BO42" s="153"/>
    </row>
    <row r="43" spans="1:67" s="136" customFormat="1" ht="20.25" customHeight="1">
      <c r="A43" s="125"/>
      <c r="B43" s="739"/>
      <c r="C43" s="739"/>
      <c r="D43" s="746"/>
      <c r="E43" s="747"/>
      <c r="F43" s="747"/>
      <c r="G43" s="747"/>
      <c r="H43" s="747"/>
      <c r="I43" s="747"/>
      <c r="J43" s="747"/>
      <c r="K43" s="747"/>
      <c r="L43" s="747"/>
      <c r="M43" s="747"/>
      <c r="N43" s="747"/>
      <c r="O43" s="747"/>
      <c r="P43" s="747"/>
      <c r="Q43" s="747"/>
      <c r="R43" s="747"/>
      <c r="S43" s="748"/>
      <c r="T43" s="766" t="s">
        <v>24</v>
      </c>
      <c r="U43" s="767"/>
      <c r="V43" s="768"/>
      <c r="W43" s="769"/>
      <c r="X43" s="769"/>
      <c r="Y43" s="770"/>
      <c r="Z43" s="771"/>
      <c r="AA43" s="772"/>
      <c r="AB43" s="772"/>
      <c r="AC43" s="772"/>
      <c r="AD43" s="772"/>
      <c r="AE43" s="772"/>
      <c r="AF43" s="773"/>
      <c r="AG43" s="766" t="s">
        <v>24</v>
      </c>
      <c r="AH43" s="767"/>
      <c r="AI43" s="768"/>
      <c r="AJ43" s="769"/>
      <c r="AK43" s="769"/>
      <c r="AL43" s="770"/>
      <c r="AM43" s="771"/>
      <c r="AN43" s="772"/>
      <c r="AO43" s="772"/>
      <c r="AP43" s="772"/>
      <c r="AQ43" s="772"/>
      <c r="AR43" s="772"/>
      <c r="AS43" s="773"/>
      <c r="AT43" s="766" t="s">
        <v>24</v>
      </c>
      <c r="AU43" s="767"/>
      <c r="AV43" s="768"/>
      <c r="AW43" s="769"/>
      <c r="AX43" s="769"/>
      <c r="AY43" s="770"/>
      <c r="AZ43" s="771"/>
      <c r="BA43" s="772"/>
      <c r="BB43" s="772"/>
      <c r="BC43" s="772"/>
      <c r="BD43" s="772"/>
      <c r="BE43" s="772"/>
      <c r="BF43" s="773"/>
      <c r="BG43" s="757"/>
      <c r="BH43" s="757"/>
      <c r="BI43" s="757"/>
      <c r="BJ43" s="757"/>
      <c r="BK43" s="757"/>
      <c r="BL43" s="757"/>
      <c r="BM43" s="757"/>
      <c r="BN43" s="153"/>
      <c r="BO43" s="153"/>
    </row>
    <row r="44" spans="1:67" s="136" customFormat="1" ht="20.25" customHeight="1">
      <c r="A44" s="125"/>
      <c r="B44" s="739" t="s">
        <v>410</v>
      </c>
      <c r="C44" s="739"/>
      <c r="D44" s="740">
        <f>IF('Pagina 4'!D78=0,"",'Pagina 4'!D78)</f>
      </c>
      <c r="E44" s="741"/>
      <c r="F44" s="741"/>
      <c r="G44" s="741"/>
      <c r="H44" s="741"/>
      <c r="I44" s="741"/>
      <c r="J44" s="741"/>
      <c r="K44" s="741"/>
      <c r="L44" s="741"/>
      <c r="M44" s="741"/>
      <c r="N44" s="741"/>
      <c r="O44" s="741"/>
      <c r="P44" s="741"/>
      <c r="Q44" s="741"/>
      <c r="R44" s="741"/>
      <c r="S44" s="742"/>
      <c r="T44" s="749" t="s">
        <v>23</v>
      </c>
      <c r="U44" s="750"/>
      <c r="V44" s="751"/>
      <c r="W44" s="752"/>
      <c r="X44" s="752"/>
      <c r="Y44" s="753"/>
      <c r="Z44" s="754"/>
      <c r="AA44" s="755"/>
      <c r="AB44" s="755"/>
      <c r="AC44" s="755"/>
      <c r="AD44" s="755"/>
      <c r="AE44" s="755"/>
      <c r="AF44" s="756"/>
      <c r="AG44" s="749" t="s">
        <v>23</v>
      </c>
      <c r="AH44" s="750"/>
      <c r="AI44" s="751"/>
      <c r="AJ44" s="752"/>
      <c r="AK44" s="752"/>
      <c r="AL44" s="753"/>
      <c r="AM44" s="754"/>
      <c r="AN44" s="755"/>
      <c r="AO44" s="755"/>
      <c r="AP44" s="755"/>
      <c r="AQ44" s="755"/>
      <c r="AR44" s="755"/>
      <c r="AS44" s="756"/>
      <c r="AT44" s="749" t="s">
        <v>23</v>
      </c>
      <c r="AU44" s="750"/>
      <c r="AV44" s="751"/>
      <c r="AW44" s="752"/>
      <c r="AX44" s="752"/>
      <c r="AY44" s="753"/>
      <c r="AZ44" s="754"/>
      <c r="BA44" s="755"/>
      <c r="BB44" s="755"/>
      <c r="BC44" s="755"/>
      <c r="BD44" s="755"/>
      <c r="BE44" s="755"/>
      <c r="BF44" s="756"/>
      <c r="BG44" s="757">
        <f>SUM(Z44:AF46,AM44:AS46,AZ44:BF46)</f>
        <v>0</v>
      </c>
      <c r="BH44" s="757"/>
      <c r="BI44" s="757"/>
      <c r="BJ44" s="757"/>
      <c r="BK44" s="757"/>
      <c r="BL44" s="757"/>
      <c r="BM44" s="757"/>
      <c r="BN44" s="153"/>
      <c r="BO44" s="153"/>
    </row>
    <row r="45" spans="1:67" s="136" customFormat="1" ht="20.25" customHeight="1">
      <c r="A45" s="125"/>
      <c r="B45" s="739"/>
      <c r="C45" s="739"/>
      <c r="D45" s="743"/>
      <c r="E45" s="744"/>
      <c r="F45" s="744"/>
      <c r="G45" s="744"/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745"/>
      <c r="T45" s="758" t="s">
        <v>308</v>
      </c>
      <c r="U45" s="759"/>
      <c r="V45" s="760"/>
      <c r="W45" s="761"/>
      <c r="X45" s="761"/>
      <c r="Y45" s="762"/>
      <c r="Z45" s="763"/>
      <c r="AA45" s="764"/>
      <c r="AB45" s="764"/>
      <c r="AC45" s="764"/>
      <c r="AD45" s="764"/>
      <c r="AE45" s="764"/>
      <c r="AF45" s="765"/>
      <c r="AG45" s="758" t="s">
        <v>308</v>
      </c>
      <c r="AH45" s="759"/>
      <c r="AI45" s="760"/>
      <c r="AJ45" s="761"/>
      <c r="AK45" s="761"/>
      <c r="AL45" s="762"/>
      <c r="AM45" s="763"/>
      <c r="AN45" s="764"/>
      <c r="AO45" s="764"/>
      <c r="AP45" s="764"/>
      <c r="AQ45" s="764"/>
      <c r="AR45" s="764"/>
      <c r="AS45" s="765"/>
      <c r="AT45" s="758" t="s">
        <v>308</v>
      </c>
      <c r="AU45" s="759"/>
      <c r="AV45" s="760"/>
      <c r="AW45" s="761"/>
      <c r="AX45" s="761"/>
      <c r="AY45" s="762"/>
      <c r="AZ45" s="763"/>
      <c r="BA45" s="764"/>
      <c r="BB45" s="764"/>
      <c r="BC45" s="764"/>
      <c r="BD45" s="764"/>
      <c r="BE45" s="764"/>
      <c r="BF45" s="765"/>
      <c r="BG45" s="757"/>
      <c r="BH45" s="757"/>
      <c r="BI45" s="757"/>
      <c r="BJ45" s="757"/>
      <c r="BK45" s="757"/>
      <c r="BL45" s="757"/>
      <c r="BM45" s="757"/>
      <c r="BN45" s="153"/>
      <c r="BO45" s="153"/>
    </row>
    <row r="46" spans="1:67" s="136" customFormat="1" ht="20.25" customHeight="1">
      <c r="A46" s="125"/>
      <c r="B46" s="739"/>
      <c r="C46" s="739"/>
      <c r="D46" s="746"/>
      <c r="E46" s="747"/>
      <c r="F46" s="747"/>
      <c r="G46" s="747"/>
      <c r="H46" s="747"/>
      <c r="I46" s="747"/>
      <c r="J46" s="747"/>
      <c r="K46" s="747"/>
      <c r="L46" s="747"/>
      <c r="M46" s="747"/>
      <c r="N46" s="747"/>
      <c r="O46" s="747"/>
      <c r="P46" s="747"/>
      <c r="Q46" s="747"/>
      <c r="R46" s="747"/>
      <c r="S46" s="748"/>
      <c r="T46" s="766" t="s">
        <v>24</v>
      </c>
      <c r="U46" s="767"/>
      <c r="V46" s="768"/>
      <c r="W46" s="769"/>
      <c r="X46" s="769"/>
      <c r="Y46" s="770"/>
      <c r="Z46" s="771"/>
      <c r="AA46" s="772"/>
      <c r="AB46" s="772"/>
      <c r="AC46" s="772"/>
      <c r="AD46" s="772"/>
      <c r="AE46" s="772"/>
      <c r="AF46" s="773"/>
      <c r="AG46" s="766" t="s">
        <v>24</v>
      </c>
      <c r="AH46" s="767"/>
      <c r="AI46" s="768"/>
      <c r="AJ46" s="769"/>
      <c r="AK46" s="769"/>
      <c r="AL46" s="770"/>
      <c r="AM46" s="771"/>
      <c r="AN46" s="772"/>
      <c r="AO46" s="772"/>
      <c r="AP46" s="772"/>
      <c r="AQ46" s="772"/>
      <c r="AR46" s="772"/>
      <c r="AS46" s="773"/>
      <c r="AT46" s="766" t="s">
        <v>24</v>
      </c>
      <c r="AU46" s="767"/>
      <c r="AV46" s="768"/>
      <c r="AW46" s="769"/>
      <c r="AX46" s="769"/>
      <c r="AY46" s="770"/>
      <c r="AZ46" s="771"/>
      <c r="BA46" s="772"/>
      <c r="BB46" s="772"/>
      <c r="BC46" s="772"/>
      <c r="BD46" s="772"/>
      <c r="BE46" s="772"/>
      <c r="BF46" s="773"/>
      <c r="BG46" s="757"/>
      <c r="BH46" s="757"/>
      <c r="BI46" s="757"/>
      <c r="BJ46" s="757"/>
      <c r="BK46" s="757"/>
      <c r="BL46" s="757"/>
      <c r="BM46" s="757"/>
      <c r="BN46" s="153"/>
      <c r="BO46" s="153"/>
    </row>
    <row r="47" spans="1:67" s="136" customFormat="1" ht="20.25" customHeight="1">
      <c r="A47" s="125"/>
      <c r="B47" s="739" t="s">
        <v>411</v>
      </c>
      <c r="C47" s="739"/>
      <c r="D47" s="740">
        <f>IF('Pagina 4'!D84=0,"",'Pagina 4'!D84)</f>
      </c>
      <c r="E47" s="741"/>
      <c r="F47" s="741"/>
      <c r="G47" s="741"/>
      <c r="H47" s="741"/>
      <c r="I47" s="741"/>
      <c r="J47" s="741"/>
      <c r="K47" s="741"/>
      <c r="L47" s="741"/>
      <c r="M47" s="741"/>
      <c r="N47" s="741"/>
      <c r="O47" s="741"/>
      <c r="P47" s="741"/>
      <c r="Q47" s="741"/>
      <c r="R47" s="741"/>
      <c r="S47" s="742"/>
      <c r="T47" s="749" t="s">
        <v>23</v>
      </c>
      <c r="U47" s="750"/>
      <c r="V47" s="751"/>
      <c r="W47" s="752"/>
      <c r="X47" s="752"/>
      <c r="Y47" s="753"/>
      <c r="Z47" s="754"/>
      <c r="AA47" s="755"/>
      <c r="AB47" s="755"/>
      <c r="AC47" s="755"/>
      <c r="AD47" s="755"/>
      <c r="AE47" s="755"/>
      <c r="AF47" s="756"/>
      <c r="AG47" s="749" t="s">
        <v>23</v>
      </c>
      <c r="AH47" s="750"/>
      <c r="AI47" s="751"/>
      <c r="AJ47" s="752"/>
      <c r="AK47" s="752"/>
      <c r="AL47" s="753"/>
      <c r="AM47" s="754"/>
      <c r="AN47" s="755"/>
      <c r="AO47" s="755"/>
      <c r="AP47" s="755"/>
      <c r="AQ47" s="755"/>
      <c r="AR47" s="755"/>
      <c r="AS47" s="756"/>
      <c r="AT47" s="749" t="s">
        <v>23</v>
      </c>
      <c r="AU47" s="750"/>
      <c r="AV47" s="751"/>
      <c r="AW47" s="752"/>
      <c r="AX47" s="752"/>
      <c r="AY47" s="753"/>
      <c r="AZ47" s="754"/>
      <c r="BA47" s="755"/>
      <c r="BB47" s="755"/>
      <c r="BC47" s="755"/>
      <c r="BD47" s="755"/>
      <c r="BE47" s="755"/>
      <c r="BF47" s="756"/>
      <c r="BG47" s="757">
        <f>SUM(Z47:AF49,AM47:AS49,AZ47:BF49)</f>
        <v>0</v>
      </c>
      <c r="BH47" s="757"/>
      <c r="BI47" s="757"/>
      <c r="BJ47" s="757"/>
      <c r="BK47" s="757"/>
      <c r="BL47" s="757"/>
      <c r="BM47" s="757"/>
      <c r="BN47" s="153"/>
      <c r="BO47" s="153"/>
    </row>
    <row r="48" spans="1:67" s="136" customFormat="1" ht="20.25" customHeight="1">
      <c r="A48" s="125"/>
      <c r="B48" s="739"/>
      <c r="C48" s="739"/>
      <c r="D48" s="743"/>
      <c r="E48" s="744"/>
      <c r="F48" s="744"/>
      <c r="G48" s="744"/>
      <c r="H48" s="744"/>
      <c r="I48" s="744"/>
      <c r="J48" s="744"/>
      <c r="K48" s="744"/>
      <c r="L48" s="744"/>
      <c r="M48" s="744"/>
      <c r="N48" s="744"/>
      <c r="O48" s="744"/>
      <c r="P48" s="744"/>
      <c r="Q48" s="744"/>
      <c r="R48" s="744"/>
      <c r="S48" s="745"/>
      <c r="T48" s="758" t="s">
        <v>308</v>
      </c>
      <c r="U48" s="759"/>
      <c r="V48" s="760"/>
      <c r="W48" s="761"/>
      <c r="X48" s="761"/>
      <c r="Y48" s="762"/>
      <c r="Z48" s="763"/>
      <c r="AA48" s="764"/>
      <c r="AB48" s="764"/>
      <c r="AC48" s="764"/>
      <c r="AD48" s="764"/>
      <c r="AE48" s="764"/>
      <c r="AF48" s="765"/>
      <c r="AG48" s="758" t="s">
        <v>308</v>
      </c>
      <c r="AH48" s="759"/>
      <c r="AI48" s="760"/>
      <c r="AJ48" s="761"/>
      <c r="AK48" s="761"/>
      <c r="AL48" s="762"/>
      <c r="AM48" s="763"/>
      <c r="AN48" s="764"/>
      <c r="AO48" s="764"/>
      <c r="AP48" s="764"/>
      <c r="AQ48" s="764"/>
      <c r="AR48" s="764"/>
      <c r="AS48" s="765"/>
      <c r="AT48" s="758" t="s">
        <v>308</v>
      </c>
      <c r="AU48" s="759"/>
      <c r="AV48" s="760"/>
      <c r="AW48" s="761"/>
      <c r="AX48" s="761"/>
      <c r="AY48" s="762"/>
      <c r="AZ48" s="763"/>
      <c r="BA48" s="764"/>
      <c r="BB48" s="764"/>
      <c r="BC48" s="764"/>
      <c r="BD48" s="764"/>
      <c r="BE48" s="764"/>
      <c r="BF48" s="765"/>
      <c r="BG48" s="757"/>
      <c r="BH48" s="757"/>
      <c r="BI48" s="757"/>
      <c r="BJ48" s="757"/>
      <c r="BK48" s="757"/>
      <c r="BL48" s="757"/>
      <c r="BM48" s="757"/>
      <c r="BN48" s="153"/>
      <c r="BO48" s="153"/>
    </row>
    <row r="49" spans="1:67" s="136" customFormat="1" ht="20.25" customHeight="1">
      <c r="A49" s="125"/>
      <c r="B49" s="739"/>
      <c r="C49" s="739"/>
      <c r="D49" s="746"/>
      <c r="E49" s="747"/>
      <c r="F49" s="747"/>
      <c r="G49" s="747"/>
      <c r="H49" s="747"/>
      <c r="I49" s="747"/>
      <c r="J49" s="747"/>
      <c r="K49" s="747"/>
      <c r="L49" s="747"/>
      <c r="M49" s="747"/>
      <c r="N49" s="747"/>
      <c r="O49" s="747"/>
      <c r="P49" s="747"/>
      <c r="Q49" s="747"/>
      <c r="R49" s="747"/>
      <c r="S49" s="748"/>
      <c r="T49" s="766" t="s">
        <v>24</v>
      </c>
      <c r="U49" s="767"/>
      <c r="V49" s="768"/>
      <c r="W49" s="769"/>
      <c r="X49" s="769"/>
      <c r="Y49" s="770"/>
      <c r="Z49" s="771"/>
      <c r="AA49" s="772"/>
      <c r="AB49" s="772"/>
      <c r="AC49" s="772"/>
      <c r="AD49" s="772"/>
      <c r="AE49" s="772"/>
      <c r="AF49" s="773"/>
      <c r="AG49" s="766" t="s">
        <v>24</v>
      </c>
      <c r="AH49" s="767"/>
      <c r="AI49" s="768"/>
      <c r="AJ49" s="769"/>
      <c r="AK49" s="769"/>
      <c r="AL49" s="770"/>
      <c r="AM49" s="771"/>
      <c r="AN49" s="772"/>
      <c r="AO49" s="772"/>
      <c r="AP49" s="772"/>
      <c r="AQ49" s="772"/>
      <c r="AR49" s="772"/>
      <c r="AS49" s="773"/>
      <c r="AT49" s="766" t="s">
        <v>24</v>
      </c>
      <c r="AU49" s="767"/>
      <c r="AV49" s="768"/>
      <c r="AW49" s="769"/>
      <c r="AX49" s="769"/>
      <c r="AY49" s="770"/>
      <c r="AZ49" s="771"/>
      <c r="BA49" s="772"/>
      <c r="BB49" s="772"/>
      <c r="BC49" s="772"/>
      <c r="BD49" s="772"/>
      <c r="BE49" s="772"/>
      <c r="BF49" s="773"/>
      <c r="BG49" s="757"/>
      <c r="BH49" s="757"/>
      <c r="BI49" s="757"/>
      <c r="BJ49" s="757"/>
      <c r="BK49" s="757"/>
      <c r="BL49" s="757"/>
      <c r="BM49" s="757"/>
      <c r="BN49" s="153"/>
      <c r="BO49" s="153"/>
    </row>
    <row r="50" spans="1:67" s="136" customFormat="1" ht="20.25" customHeight="1">
      <c r="A50" s="125"/>
      <c r="B50" s="739" t="s">
        <v>412</v>
      </c>
      <c r="C50" s="739"/>
      <c r="D50" s="740">
        <f>IF('Pagina 4'!D90=0,"",'Pagina 4'!D90)</f>
      </c>
      <c r="E50" s="741"/>
      <c r="F50" s="741"/>
      <c r="G50" s="741"/>
      <c r="H50" s="741"/>
      <c r="I50" s="741"/>
      <c r="J50" s="741"/>
      <c r="K50" s="741"/>
      <c r="L50" s="741"/>
      <c r="M50" s="741"/>
      <c r="N50" s="741"/>
      <c r="O50" s="741"/>
      <c r="P50" s="741"/>
      <c r="Q50" s="741"/>
      <c r="R50" s="741"/>
      <c r="S50" s="742"/>
      <c r="T50" s="749" t="s">
        <v>23</v>
      </c>
      <c r="U50" s="750"/>
      <c r="V50" s="751"/>
      <c r="W50" s="752"/>
      <c r="X50" s="752"/>
      <c r="Y50" s="753"/>
      <c r="Z50" s="754"/>
      <c r="AA50" s="755"/>
      <c r="AB50" s="755"/>
      <c r="AC50" s="755"/>
      <c r="AD50" s="755"/>
      <c r="AE50" s="755"/>
      <c r="AF50" s="756"/>
      <c r="AG50" s="749" t="s">
        <v>23</v>
      </c>
      <c r="AH50" s="750"/>
      <c r="AI50" s="751"/>
      <c r="AJ50" s="752"/>
      <c r="AK50" s="752"/>
      <c r="AL50" s="753"/>
      <c r="AM50" s="754"/>
      <c r="AN50" s="755"/>
      <c r="AO50" s="755"/>
      <c r="AP50" s="755"/>
      <c r="AQ50" s="755"/>
      <c r="AR50" s="755"/>
      <c r="AS50" s="756"/>
      <c r="AT50" s="749" t="s">
        <v>23</v>
      </c>
      <c r="AU50" s="750"/>
      <c r="AV50" s="751"/>
      <c r="AW50" s="752"/>
      <c r="AX50" s="752"/>
      <c r="AY50" s="753"/>
      <c r="AZ50" s="754"/>
      <c r="BA50" s="755"/>
      <c r="BB50" s="755"/>
      <c r="BC50" s="755"/>
      <c r="BD50" s="755"/>
      <c r="BE50" s="755"/>
      <c r="BF50" s="756"/>
      <c r="BG50" s="757">
        <f>SUM(Z50:AF52,AM50:AS52,AZ50:BF52)</f>
        <v>0</v>
      </c>
      <c r="BH50" s="757"/>
      <c r="BI50" s="757"/>
      <c r="BJ50" s="757"/>
      <c r="BK50" s="757"/>
      <c r="BL50" s="757"/>
      <c r="BM50" s="757"/>
      <c r="BN50" s="153"/>
      <c r="BO50" s="153"/>
    </row>
    <row r="51" spans="1:67" s="136" customFormat="1" ht="20.25" customHeight="1">
      <c r="A51" s="125"/>
      <c r="B51" s="739"/>
      <c r="C51" s="739"/>
      <c r="D51" s="743"/>
      <c r="E51" s="744"/>
      <c r="F51" s="744"/>
      <c r="G51" s="744"/>
      <c r="H51" s="744"/>
      <c r="I51" s="744"/>
      <c r="J51" s="744"/>
      <c r="K51" s="744"/>
      <c r="L51" s="744"/>
      <c r="M51" s="744"/>
      <c r="N51" s="744"/>
      <c r="O51" s="744"/>
      <c r="P51" s="744"/>
      <c r="Q51" s="744"/>
      <c r="R51" s="744"/>
      <c r="S51" s="745"/>
      <c r="T51" s="758" t="s">
        <v>308</v>
      </c>
      <c r="U51" s="759"/>
      <c r="V51" s="760"/>
      <c r="W51" s="761"/>
      <c r="X51" s="761"/>
      <c r="Y51" s="762"/>
      <c r="Z51" s="763"/>
      <c r="AA51" s="764"/>
      <c r="AB51" s="764"/>
      <c r="AC51" s="764"/>
      <c r="AD51" s="764"/>
      <c r="AE51" s="764"/>
      <c r="AF51" s="765"/>
      <c r="AG51" s="758" t="s">
        <v>308</v>
      </c>
      <c r="AH51" s="759"/>
      <c r="AI51" s="760"/>
      <c r="AJ51" s="761"/>
      <c r="AK51" s="761"/>
      <c r="AL51" s="762"/>
      <c r="AM51" s="763"/>
      <c r="AN51" s="764"/>
      <c r="AO51" s="764"/>
      <c r="AP51" s="764"/>
      <c r="AQ51" s="764"/>
      <c r="AR51" s="764"/>
      <c r="AS51" s="765"/>
      <c r="AT51" s="758" t="s">
        <v>308</v>
      </c>
      <c r="AU51" s="759"/>
      <c r="AV51" s="760"/>
      <c r="AW51" s="761"/>
      <c r="AX51" s="761"/>
      <c r="AY51" s="762"/>
      <c r="AZ51" s="763"/>
      <c r="BA51" s="764"/>
      <c r="BB51" s="764"/>
      <c r="BC51" s="764"/>
      <c r="BD51" s="764"/>
      <c r="BE51" s="764"/>
      <c r="BF51" s="765"/>
      <c r="BG51" s="757"/>
      <c r="BH51" s="757"/>
      <c r="BI51" s="757"/>
      <c r="BJ51" s="757"/>
      <c r="BK51" s="757"/>
      <c r="BL51" s="757"/>
      <c r="BM51" s="757"/>
      <c r="BN51" s="153"/>
      <c r="BO51" s="153"/>
    </row>
    <row r="52" spans="1:67" s="136" customFormat="1" ht="20.25" customHeight="1">
      <c r="A52" s="125"/>
      <c r="B52" s="739"/>
      <c r="C52" s="739"/>
      <c r="D52" s="746"/>
      <c r="E52" s="747"/>
      <c r="F52" s="747"/>
      <c r="G52" s="747"/>
      <c r="H52" s="747"/>
      <c r="I52" s="747"/>
      <c r="J52" s="747"/>
      <c r="K52" s="747"/>
      <c r="L52" s="747"/>
      <c r="M52" s="747"/>
      <c r="N52" s="747"/>
      <c r="O52" s="747"/>
      <c r="P52" s="747"/>
      <c r="Q52" s="747"/>
      <c r="R52" s="747"/>
      <c r="S52" s="748"/>
      <c r="T52" s="766" t="s">
        <v>24</v>
      </c>
      <c r="U52" s="767"/>
      <c r="V52" s="768"/>
      <c r="W52" s="769"/>
      <c r="X52" s="769"/>
      <c r="Y52" s="770"/>
      <c r="Z52" s="771"/>
      <c r="AA52" s="772"/>
      <c r="AB52" s="772"/>
      <c r="AC52" s="772"/>
      <c r="AD52" s="772"/>
      <c r="AE52" s="772"/>
      <c r="AF52" s="773"/>
      <c r="AG52" s="766" t="s">
        <v>24</v>
      </c>
      <c r="AH52" s="767"/>
      <c r="AI52" s="768"/>
      <c r="AJ52" s="769"/>
      <c r="AK52" s="769"/>
      <c r="AL52" s="770"/>
      <c r="AM52" s="771"/>
      <c r="AN52" s="772"/>
      <c r="AO52" s="772"/>
      <c r="AP52" s="772"/>
      <c r="AQ52" s="772"/>
      <c r="AR52" s="772"/>
      <c r="AS52" s="773"/>
      <c r="AT52" s="766" t="s">
        <v>24</v>
      </c>
      <c r="AU52" s="767"/>
      <c r="AV52" s="768"/>
      <c r="AW52" s="769"/>
      <c r="AX52" s="769"/>
      <c r="AY52" s="770"/>
      <c r="AZ52" s="771"/>
      <c r="BA52" s="772"/>
      <c r="BB52" s="772"/>
      <c r="BC52" s="772"/>
      <c r="BD52" s="772"/>
      <c r="BE52" s="772"/>
      <c r="BF52" s="773"/>
      <c r="BG52" s="757"/>
      <c r="BH52" s="757"/>
      <c r="BI52" s="757"/>
      <c r="BJ52" s="757"/>
      <c r="BK52" s="757"/>
      <c r="BL52" s="757"/>
      <c r="BM52" s="757"/>
      <c r="BN52" s="153"/>
      <c r="BO52" s="153"/>
    </row>
    <row r="53" spans="1:67" s="136" customFormat="1" ht="20.25" customHeight="1">
      <c r="A53" s="125"/>
      <c r="B53" s="739" t="s">
        <v>413</v>
      </c>
      <c r="C53" s="739"/>
      <c r="D53" s="740">
        <f>IF('Pagina 4'!D96=0,"",'Pagina 4'!D96)</f>
      </c>
      <c r="E53" s="741"/>
      <c r="F53" s="741"/>
      <c r="G53" s="741"/>
      <c r="H53" s="741"/>
      <c r="I53" s="741"/>
      <c r="J53" s="741"/>
      <c r="K53" s="741"/>
      <c r="L53" s="741"/>
      <c r="M53" s="741"/>
      <c r="N53" s="741"/>
      <c r="O53" s="741"/>
      <c r="P53" s="741"/>
      <c r="Q53" s="741"/>
      <c r="R53" s="741"/>
      <c r="S53" s="742"/>
      <c r="T53" s="749" t="s">
        <v>23</v>
      </c>
      <c r="U53" s="750"/>
      <c r="V53" s="751"/>
      <c r="W53" s="752"/>
      <c r="X53" s="752"/>
      <c r="Y53" s="753"/>
      <c r="Z53" s="754"/>
      <c r="AA53" s="755"/>
      <c r="AB53" s="755"/>
      <c r="AC53" s="755"/>
      <c r="AD53" s="755"/>
      <c r="AE53" s="755"/>
      <c r="AF53" s="756"/>
      <c r="AG53" s="749" t="s">
        <v>23</v>
      </c>
      <c r="AH53" s="750"/>
      <c r="AI53" s="751"/>
      <c r="AJ53" s="752"/>
      <c r="AK53" s="752"/>
      <c r="AL53" s="753"/>
      <c r="AM53" s="754"/>
      <c r="AN53" s="755"/>
      <c r="AO53" s="755"/>
      <c r="AP53" s="755"/>
      <c r="AQ53" s="755"/>
      <c r="AR53" s="755"/>
      <c r="AS53" s="756"/>
      <c r="AT53" s="749" t="s">
        <v>23</v>
      </c>
      <c r="AU53" s="750"/>
      <c r="AV53" s="751"/>
      <c r="AW53" s="752"/>
      <c r="AX53" s="752"/>
      <c r="AY53" s="753"/>
      <c r="AZ53" s="754"/>
      <c r="BA53" s="755"/>
      <c r="BB53" s="755"/>
      <c r="BC53" s="755"/>
      <c r="BD53" s="755"/>
      <c r="BE53" s="755"/>
      <c r="BF53" s="756"/>
      <c r="BG53" s="757">
        <f>SUM(Z53:AF55,AM53:AS55,AZ53:BF55)</f>
        <v>0</v>
      </c>
      <c r="BH53" s="757"/>
      <c r="BI53" s="757"/>
      <c r="BJ53" s="757"/>
      <c r="BK53" s="757"/>
      <c r="BL53" s="757"/>
      <c r="BM53" s="757"/>
      <c r="BN53" s="153"/>
      <c r="BO53" s="153"/>
    </row>
    <row r="54" spans="1:67" s="136" customFormat="1" ht="20.25" customHeight="1">
      <c r="A54" s="125"/>
      <c r="B54" s="739"/>
      <c r="C54" s="739"/>
      <c r="D54" s="743"/>
      <c r="E54" s="744"/>
      <c r="F54" s="744"/>
      <c r="G54" s="744"/>
      <c r="H54" s="744"/>
      <c r="I54" s="744"/>
      <c r="J54" s="744"/>
      <c r="K54" s="744"/>
      <c r="L54" s="744"/>
      <c r="M54" s="744"/>
      <c r="N54" s="744"/>
      <c r="O54" s="744"/>
      <c r="P54" s="744"/>
      <c r="Q54" s="744"/>
      <c r="R54" s="744"/>
      <c r="S54" s="745"/>
      <c r="T54" s="758" t="s">
        <v>308</v>
      </c>
      <c r="U54" s="759"/>
      <c r="V54" s="760"/>
      <c r="W54" s="761"/>
      <c r="X54" s="761"/>
      <c r="Y54" s="762"/>
      <c r="Z54" s="763"/>
      <c r="AA54" s="764"/>
      <c r="AB54" s="764"/>
      <c r="AC54" s="764"/>
      <c r="AD54" s="764"/>
      <c r="AE54" s="764"/>
      <c r="AF54" s="765"/>
      <c r="AG54" s="758" t="s">
        <v>308</v>
      </c>
      <c r="AH54" s="759"/>
      <c r="AI54" s="760"/>
      <c r="AJ54" s="761"/>
      <c r="AK54" s="761"/>
      <c r="AL54" s="762"/>
      <c r="AM54" s="763"/>
      <c r="AN54" s="764"/>
      <c r="AO54" s="764"/>
      <c r="AP54" s="764"/>
      <c r="AQ54" s="764"/>
      <c r="AR54" s="764"/>
      <c r="AS54" s="765"/>
      <c r="AT54" s="758" t="s">
        <v>308</v>
      </c>
      <c r="AU54" s="759"/>
      <c r="AV54" s="760"/>
      <c r="AW54" s="761"/>
      <c r="AX54" s="761"/>
      <c r="AY54" s="762"/>
      <c r="AZ54" s="763"/>
      <c r="BA54" s="764"/>
      <c r="BB54" s="764"/>
      <c r="BC54" s="764"/>
      <c r="BD54" s="764"/>
      <c r="BE54" s="764"/>
      <c r="BF54" s="765"/>
      <c r="BG54" s="757"/>
      <c r="BH54" s="757"/>
      <c r="BI54" s="757"/>
      <c r="BJ54" s="757"/>
      <c r="BK54" s="757"/>
      <c r="BL54" s="757"/>
      <c r="BM54" s="757"/>
      <c r="BN54" s="153"/>
      <c r="BO54" s="153"/>
    </row>
    <row r="55" spans="1:67" s="136" customFormat="1" ht="20.25" customHeight="1">
      <c r="A55" s="125"/>
      <c r="B55" s="739"/>
      <c r="C55" s="739"/>
      <c r="D55" s="746"/>
      <c r="E55" s="747"/>
      <c r="F55" s="747"/>
      <c r="G55" s="747"/>
      <c r="H55" s="747"/>
      <c r="I55" s="747"/>
      <c r="J55" s="747"/>
      <c r="K55" s="747"/>
      <c r="L55" s="747"/>
      <c r="M55" s="747"/>
      <c r="N55" s="747"/>
      <c r="O55" s="747"/>
      <c r="P55" s="747"/>
      <c r="Q55" s="747"/>
      <c r="R55" s="747"/>
      <c r="S55" s="748"/>
      <c r="T55" s="766" t="s">
        <v>24</v>
      </c>
      <c r="U55" s="767"/>
      <c r="V55" s="768"/>
      <c r="W55" s="769"/>
      <c r="X55" s="769"/>
      <c r="Y55" s="770"/>
      <c r="Z55" s="771"/>
      <c r="AA55" s="772"/>
      <c r="AB55" s="772"/>
      <c r="AC55" s="772"/>
      <c r="AD55" s="772"/>
      <c r="AE55" s="772"/>
      <c r="AF55" s="773"/>
      <c r="AG55" s="766" t="s">
        <v>24</v>
      </c>
      <c r="AH55" s="767"/>
      <c r="AI55" s="768"/>
      <c r="AJ55" s="769"/>
      <c r="AK55" s="769"/>
      <c r="AL55" s="770"/>
      <c r="AM55" s="771"/>
      <c r="AN55" s="772"/>
      <c r="AO55" s="772"/>
      <c r="AP55" s="772"/>
      <c r="AQ55" s="772"/>
      <c r="AR55" s="772"/>
      <c r="AS55" s="773"/>
      <c r="AT55" s="766" t="s">
        <v>24</v>
      </c>
      <c r="AU55" s="767"/>
      <c r="AV55" s="768"/>
      <c r="AW55" s="769"/>
      <c r="AX55" s="769"/>
      <c r="AY55" s="770"/>
      <c r="AZ55" s="771"/>
      <c r="BA55" s="772"/>
      <c r="BB55" s="772"/>
      <c r="BC55" s="772"/>
      <c r="BD55" s="772"/>
      <c r="BE55" s="772"/>
      <c r="BF55" s="773"/>
      <c r="BG55" s="757"/>
      <c r="BH55" s="757"/>
      <c r="BI55" s="757"/>
      <c r="BJ55" s="757"/>
      <c r="BK55" s="757"/>
      <c r="BL55" s="757"/>
      <c r="BM55" s="757"/>
      <c r="BN55" s="153"/>
      <c r="BO55" s="153"/>
    </row>
    <row r="56" spans="1:67" s="136" customFormat="1" ht="20.25" customHeight="1">
      <c r="A56" s="125"/>
      <c r="B56" s="739" t="s">
        <v>414</v>
      </c>
      <c r="C56" s="739"/>
      <c r="D56" s="740">
        <f>IF('Pagina 4'!D102=0,"",'Pagina 4'!D102)</f>
      </c>
      <c r="E56" s="741"/>
      <c r="F56" s="741"/>
      <c r="G56" s="741"/>
      <c r="H56" s="741"/>
      <c r="I56" s="741"/>
      <c r="J56" s="741"/>
      <c r="K56" s="741"/>
      <c r="L56" s="741"/>
      <c r="M56" s="741"/>
      <c r="N56" s="741"/>
      <c r="O56" s="741"/>
      <c r="P56" s="741"/>
      <c r="Q56" s="741"/>
      <c r="R56" s="741"/>
      <c r="S56" s="742"/>
      <c r="T56" s="749" t="s">
        <v>23</v>
      </c>
      <c r="U56" s="750"/>
      <c r="V56" s="751"/>
      <c r="W56" s="752"/>
      <c r="X56" s="752"/>
      <c r="Y56" s="753"/>
      <c r="Z56" s="754"/>
      <c r="AA56" s="755"/>
      <c r="AB56" s="755"/>
      <c r="AC56" s="755"/>
      <c r="AD56" s="755"/>
      <c r="AE56" s="755"/>
      <c r="AF56" s="756"/>
      <c r="AG56" s="749" t="s">
        <v>23</v>
      </c>
      <c r="AH56" s="750"/>
      <c r="AI56" s="751"/>
      <c r="AJ56" s="752"/>
      <c r="AK56" s="752"/>
      <c r="AL56" s="753"/>
      <c r="AM56" s="754"/>
      <c r="AN56" s="755"/>
      <c r="AO56" s="755"/>
      <c r="AP56" s="755"/>
      <c r="AQ56" s="755"/>
      <c r="AR56" s="755"/>
      <c r="AS56" s="756"/>
      <c r="AT56" s="749" t="s">
        <v>23</v>
      </c>
      <c r="AU56" s="750"/>
      <c r="AV56" s="751"/>
      <c r="AW56" s="752"/>
      <c r="AX56" s="752"/>
      <c r="AY56" s="753"/>
      <c r="AZ56" s="754"/>
      <c r="BA56" s="755"/>
      <c r="BB56" s="755"/>
      <c r="BC56" s="755"/>
      <c r="BD56" s="755"/>
      <c r="BE56" s="755"/>
      <c r="BF56" s="756"/>
      <c r="BG56" s="757">
        <f>SUM(Z56:AF58,AM56:AS58,AZ56:BF58)</f>
        <v>0</v>
      </c>
      <c r="BH56" s="757"/>
      <c r="BI56" s="757"/>
      <c r="BJ56" s="757"/>
      <c r="BK56" s="757"/>
      <c r="BL56" s="757"/>
      <c r="BM56" s="757"/>
      <c r="BN56" s="153"/>
      <c r="BO56" s="153"/>
    </row>
    <row r="57" spans="1:67" s="136" customFormat="1" ht="20.25" customHeight="1">
      <c r="A57" s="125"/>
      <c r="B57" s="739"/>
      <c r="C57" s="739"/>
      <c r="D57" s="743"/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5"/>
      <c r="T57" s="758" t="s">
        <v>308</v>
      </c>
      <c r="U57" s="759"/>
      <c r="V57" s="760"/>
      <c r="W57" s="761"/>
      <c r="X57" s="761"/>
      <c r="Y57" s="762"/>
      <c r="Z57" s="763"/>
      <c r="AA57" s="764"/>
      <c r="AB57" s="764"/>
      <c r="AC57" s="764"/>
      <c r="AD57" s="764"/>
      <c r="AE57" s="764"/>
      <c r="AF57" s="765"/>
      <c r="AG57" s="758" t="s">
        <v>308</v>
      </c>
      <c r="AH57" s="759"/>
      <c r="AI57" s="760"/>
      <c r="AJ57" s="761"/>
      <c r="AK57" s="761"/>
      <c r="AL57" s="762"/>
      <c r="AM57" s="763"/>
      <c r="AN57" s="764"/>
      <c r="AO57" s="764"/>
      <c r="AP57" s="764"/>
      <c r="AQ57" s="764"/>
      <c r="AR57" s="764"/>
      <c r="AS57" s="765"/>
      <c r="AT57" s="758" t="s">
        <v>308</v>
      </c>
      <c r="AU57" s="759"/>
      <c r="AV57" s="760"/>
      <c r="AW57" s="761"/>
      <c r="AX57" s="761"/>
      <c r="AY57" s="762"/>
      <c r="AZ57" s="763"/>
      <c r="BA57" s="764"/>
      <c r="BB57" s="764"/>
      <c r="BC57" s="764"/>
      <c r="BD57" s="764"/>
      <c r="BE57" s="764"/>
      <c r="BF57" s="765"/>
      <c r="BG57" s="757"/>
      <c r="BH57" s="757"/>
      <c r="BI57" s="757"/>
      <c r="BJ57" s="757"/>
      <c r="BK57" s="757"/>
      <c r="BL57" s="757"/>
      <c r="BM57" s="757"/>
      <c r="BN57" s="153"/>
      <c r="BO57" s="153"/>
    </row>
    <row r="58" spans="1:67" s="136" customFormat="1" ht="20.25" customHeight="1">
      <c r="A58" s="125"/>
      <c r="B58" s="739"/>
      <c r="C58" s="739"/>
      <c r="D58" s="746"/>
      <c r="E58" s="747"/>
      <c r="F58" s="747"/>
      <c r="G58" s="747"/>
      <c r="H58" s="747"/>
      <c r="I58" s="747"/>
      <c r="J58" s="747"/>
      <c r="K58" s="747"/>
      <c r="L58" s="747"/>
      <c r="M58" s="747"/>
      <c r="N58" s="747"/>
      <c r="O58" s="747"/>
      <c r="P58" s="747"/>
      <c r="Q58" s="747"/>
      <c r="R58" s="747"/>
      <c r="S58" s="748"/>
      <c r="T58" s="766" t="s">
        <v>24</v>
      </c>
      <c r="U58" s="767"/>
      <c r="V58" s="768"/>
      <c r="W58" s="769"/>
      <c r="X58" s="769"/>
      <c r="Y58" s="770"/>
      <c r="Z58" s="771"/>
      <c r="AA58" s="772"/>
      <c r="AB58" s="772"/>
      <c r="AC58" s="772"/>
      <c r="AD58" s="772"/>
      <c r="AE58" s="772"/>
      <c r="AF58" s="773"/>
      <c r="AG58" s="766" t="s">
        <v>24</v>
      </c>
      <c r="AH58" s="767"/>
      <c r="AI58" s="768"/>
      <c r="AJ58" s="769"/>
      <c r="AK58" s="769"/>
      <c r="AL58" s="770"/>
      <c r="AM58" s="771"/>
      <c r="AN58" s="772"/>
      <c r="AO58" s="772"/>
      <c r="AP58" s="772"/>
      <c r="AQ58" s="772"/>
      <c r="AR58" s="772"/>
      <c r="AS58" s="773"/>
      <c r="AT58" s="766" t="s">
        <v>24</v>
      </c>
      <c r="AU58" s="767"/>
      <c r="AV58" s="768"/>
      <c r="AW58" s="769"/>
      <c r="AX58" s="769"/>
      <c r="AY58" s="770"/>
      <c r="AZ58" s="771"/>
      <c r="BA58" s="772"/>
      <c r="BB58" s="772"/>
      <c r="BC58" s="772"/>
      <c r="BD58" s="772"/>
      <c r="BE58" s="772"/>
      <c r="BF58" s="773"/>
      <c r="BG58" s="757"/>
      <c r="BH58" s="757"/>
      <c r="BI58" s="757"/>
      <c r="BJ58" s="757"/>
      <c r="BK58" s="757"/>
      <c r="BL58" s="757"/>
      <c r="BM58" s="757"/>
      <c r="BN58" s="153"/>
      <c r="BO58" s="153"/>
    </row>
    <row r="59" spans="1:67" s="136" customFormat="1" ht="20.25" customHeight="1">
      <c r="A59" s="125"/>
      <c r="B59" s="739" t="s">
        <v>415</v>
      </c>
      <c r="C59" s="739"/>
      <c r="D59" s="740">
        <f>IF('Pagina 4'!D108=0,"",'Pagina 4'!D108)</f>
      </c>
      <c r="E59" s="741"/>
      <c r="F59" s="741"/>
      <c r="G59" s="741"/>
      <c r="H59" s="741"/>
      <c r="I59" s="741"/>
      <c r="J59" s="741"/>
      <c r="K59" s="741"/>
      <c r="L59" s="741"/>
      <c r="M59" s="741"/>
      <c r="N59" s="741"/>
      <c r="O59" s="741"/>
      <c r="P59" s="741"/>
      <c r="Q59" s="741"/>
      <c r="R59" s="741"/>
      <c r="S59" s="742"/>
      <c r="T59" s="749" t="s">
        <v>23</v>
      </c>
      <c r="U59" s="750"/>
      <c r="V59" s="751"/>
      <c r="W59" s="752"/>
      <c r="X59" s="752"/>
      <c r="Y59" s="753"/>
      <c r="Z59" s="754"/>
      <c r="AA59" s="755"/>
      <c r="AB59" s="755"/>
      <c r="AC59" s="755"/>
      <c r="AD59" s="755"/>
      <c r="AE59" s="755"/>
      <c r="AF59" s="756"/>
      <c r="AG59" s="749" t="s">
        <v>23</v>
      </c>
      <c r="AH59" s="750"/>
      <c r="AI59" s="751"/>
      <c r="AJ59" s="752"/>
      <c r="AK59" s="752"/>
      <c r="AL59" s="753"/>
      <c r="AM59" s="754"/>
      <c r="AN59" s="755"/>
      <c r="AO59" s="755"/>
      <c r="AP59" s="755"/>
      <c r="AQ59" s="755"/>
      <c r="AR59" s="755"/>
      <c r="AS59" s="756"/>
      <c r="AT59" s="749" t="s">
        <v>23</v>
      </c>
      <c r="AU59" s="750"/>
      <c r="AV59" s="751"/>
      <c r="AW59" s="752"/>
      <c r="AX59" s="752"/>
      <c r="AY59" s="753"/>
      <c r="AZ59" s="754"/>
      <c r="BA59" s="755"/>
      <c r="BB59" s="755"/>
      <c r="BC59" s="755"/>
      <c r="BD59" s="755"/>
      <c r="BE59" s="755"/>
      <c r="BF59" s="756"/>
      <c r="BG59" s="757">
        <f>SUM(Z59:AF61,AM59:AS61,AZ59:BF61)</f>
        <v>0</v>
      </c>
      <c r="BH59" s="757"/>
      <c r="BI59" s="757"/>
      <c r="BJ59" s="757"/>
      <c r="BK59" s="757"/>
      <c r="BL59" s="757"/>
      <c r="BM59" s="757"/>
      <c r="BN59" s="153"/>
      <c r="BO59" s="153"/>
    </row>
    <row r="60" spans="1:67" s="136" customFormat="1" ht="20.25" customHeight="1">
      <c r="A60" s="125"/>
      <c r="B60" s="739"/>
      <c r="C60" s="739"/>
      <c r="D60" s="743"/>
      <c r="E60" s="744"/>
      <c r="F60" s="744"/>
      <c r="G60" s="744"/>
      <c r="H60" s="744"/>
      <c r="I60" s="744"/>
      <c r="J60" s="744"/>
      <c r="K60" s="744"/>
      <c r="L60" s="744"/>
      <c r="M60" s="744"/>
      <c r="N60" s="744"/>
      <c r="O60" s="744"/>
      <c r="P60" s="744"/>
      <c r="Q60" s="744"/>
      <c r="R60" s="744"/>
      <c r="S60" s="745"/>
      <c r="T60" s="758" t="s">
        <v>308</v>
      </c>
      <c r="U60" s="759"/>
      <c r="V60" s="760"/>
      <c r="W60" s="761"/>
      <c r="X60" s="761"/>
      <c r="Y60" s="762"/>
      <c r="Z60" s="763"/>
      <c r="AA60" s="764"/>
      <c r="AB60" s="764"/>
      <c r="AC60" s="764"/>
      <c r="AD60" s="764"/>
      <c r="AE60" s="764"/>
      <c r="AF60" s="765"/>
      <c r="AG60" s="758" t="s">
        <v>308</v>
      </c>
      <c r="AH60" s="759"/>
      <c r="AI60" s="760"/>
      <c r="AJ60" s="761"/>
      <c r="AK60" s="761"/>
      <c r="AL60" s="762"/>
      <c r="AM60" s="763"/>
      <c r="AN60" s="764"/>
      <c r="AO60" s="764"/>
      <c r="AP60" s="764"/>
      <c r="AQ60" s="764"/>
      <c r="AR60" s="764"/>
      <c r="AS60" s="765"/>
      <c r="AT60" s="758" t="s">
        <v>308</v>
      </c>
      <c r="AU60" s="759"/>
      <c r="AV60" s="760"/>
      <c r="AW60" s="761"/>
      <c r="AX60" s="761"/>
      <c r="AY60" s="762"/>
      <c r="AZ60" s="763"/>
      <c r="BA60" s="764"/>
      <c r="BB60" s="764"/>
      <c r="BC60" s="764"/>
      <c r="BD60" s="764"/>
      <c r="BE60" s="764"/>
      <c r="BF60" s="765"/>
      <c r="BG60" s="757"/>
      <c r="BH60" s="757"/>
      <c r="BI60" s="757"/>
      <c r="BJ60" s="757"/>
      <c r="BK60" s="757"/>
      <c r="BL60" s="757"/>
      <c r="BM60" s="757"/>
      <c r="BN60" s="153"/>
      <c r="BO60" s="153"/>
    </row>
    <row r="61" spans="1:67" s="136" customFormat="1" ht="20.25" customHeight="1">
      <c r="A61" s="125"/>
      <c r="B61" s="739"/>
      <c r="C61" s="739"/>
      <c r="D61" s="746"/>
      <c r="E61" s="747"/>
      <c r="F61" s="747"/>
      <c r="G61" s="747"/>
      <c r="H61" s="747"/>
      <c r="I61" s="747"/>
      <c r="J61" s="747"/>
      <c r="K61" s="747"/>
      <c r="L61" s="747"/>
      <c r="M61" s="747"/>
      <c r="N61" s="747"/>
      <c r="O61" s="747"/>
      <c r="P61" s="747"/>
      <c r="Q61" s="747"/>
      <c r="R61" s="747"/>
      <c r="S61" s="748"/>
      <c r="T61" s="766" t="s">
        <v>24</v>
      </c>
      <c r="U61" s="767"/>
      <c r="V61" s="768"/>
      <c r="W61" s="769"/>
      <c r="X61" s="769"/>
      <c r="Y61" s="770"/>
      <c r="Z61" s="771"/>
      <c r="AA61" s="772"/>
      <c r="AB61" s="772"/>
      <c r="AC61" s="772"/>
      <c r="AD61" s="772"/>
      <c r="AE61" s="772"/>
      <c r="AF61" s="773"/>
      <c r="AG61" s="766" t="s">
        <v>24</v>
      </c>
      <c r="AH61" s="767"/>
      <c r="AI61" s="768"/>
      <c r="AJ61" s="769"/>
      <c r="AK61" s="769"/>
      <c r="AL61" s="770"/>
      <c r="AM61" s="771"/>
      <c r="AN61" s="772"/>
      <c r="AO61" s="772"/>
      <c r="AP61" s="772"/>
      <c r="AQ61" s="772"/>
      <c r="AR61" s="772"/>
      <c r="AS61" s="773"/>
      <c r="AT61" s="766" t="s">
        <v>24</v>
      </c>
      <c r="AU61" s="767"/>
      <c r="AV61" s="768"/>
      <c r="AW61" s="769"/>
      <c r="AX61" s="769"/>
      <c r="AY61" s="770"/>
      <c r="AZ61" s="771"/>
      <c r="BA61" s="772"/>
      <c r="BB61" s="772"/>
      <c r="BC61" s="772"/>
      <c r="BD61" s="772"/>
      <c r="BE61" s="772"/>
      <c r="BF61" s="773"/>
      <c r="BG61" s="757"/>
      <c r="BH61" s="757"/>
      <c r="BI61" s="757"/>
      <c r="BJ61" s="757"/>
      <c r="BK61" s="757"/>
      <c r="BL61" s="757"/>
      <c r="BM61" s="757"/>
      <c r="BN61" s="153"/>
      <c r="BO61" s="153"/>
    </row>
    <row r="62" spans="1:67" s="136" customFormat="1" ht="20.25" customHeight="1">
      <c r="A62" s="125"/>
      <c r="B62" s="739" t="s">
        <v>416</v>
      </c>
      <c r="C62" s="739"/>
      <c r="D62" s="740">
        <f>IF('Pagina 4'!D114=0,"",'Pagina 4'!D114)</f>
      </c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741"/>
      <c r="P62" s="741"/>
      <c r="Q62" s="741"/>
      <c r="R62" s="741"/>
      <c r="S62" s="742"/>
      <c r="T62" s="749" t="s">
        <v>23</v>
      </c>
      <c r="U62" s="750"/>
      <c r="V62" s="751"/>
      <c r="W62" s="752"/>
      <c r="X62" s="752"/>
      <c r="Y62" s="753"/>
      <c r="Z62" s="754"/>
      <c r="AA62" s="755"/>
      <c r="AB62" s="755"/>
      <c r="AC62" s="755"/>
      <c r="AD62" s="755"/>
      <c r="AE62" s="755"/>
      <c r="AF62" s="756"/>
      <c r="AG62" s="749" t="s">
        <v>23</v>
      </c>
      <c r="AH62" s="750"/>
      <c r="AI62" s="751"/>
      <c r="AJ62" s="752"/>
      <c r="AK62" s="752"/>
      <c r="AL62" s="753"/>
      <c r="AM62" s="754"/>
      <c r="AN62" s="755"/>
      <c r="AO62" s="755"/>
      <c r="AP62" s="755"/>
      <c r="AQ62" s="755"/>
      <c r="AR62" s="755"/>
      <c r="AS62" s="756"/>
      <c r="AT62" s="749" t="s">
        <v>23</v>
      </c>
      <c r="AU62" s="750"/>
      <c r="AV62" s="751"/>
      <c r="AW62" s="752"/>
      <c r="AX62" s="752"/>
      <c r="AY62" s="753"/>
      <c r="AZ62" s="754"/>
      <c r="BA62" s="755"/>
      <c r="BB62" s="755"/>
      <c r="BC62" s="755"/>
      <c r="BD62" s="755"/>
      <c r="BE62" s="755"/>
      <c r="BF62" s="756"/>
      <c r="BG62" s="757">
        <f>SUM(Z62:AF64,AM62:AS64,AZ62:BF64)</f>
        <v>0</v>
      </c>
      <c r="BH62" s="757"/>
      <c r="BI62" s="757"/>
      <c r="BJ62" s="757"/>
      <c r="BK62" s="757"/>
      <c r="BL62" s="757"/>
      <c r="BM62" s="757"/>
      <c r="BN62" s="153"/>
      <c r="BO62" s="153"/>
    </row>
    <row r="63" spans="1:67" s="136" customFormat="1" ht="20.25" customHeight="1">
      <c r="A63" s="125"/>
      <c r="B63" s="739"/>
      <c r="C63" s="739"/>
      <c r="D63" s="743"/>
      <c r="E63" s="744"/>
      <c r="F63" s="744"/>
      <c r="G63" s="744"/>
      <c r="H63" s="744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5"/>
      <c r="T63" s="758" t="s">
        <v>308</v>
      </c>
      <c r="U63" s="759"/>
      <c r="V63" s="760"/>
      <c r="W63" s="761"/>
      <c r="X63" s="761"/>
      <c r="Y63" s="762"/>
      <c r="Z63" s="763"/>
      <c r="AA63" s="764"/>
      <c r="AB63" s="764"/>
      <c r="AC63" s="764"/>
      <c r="AD63" s="764"/>
      <c r="AE63" s="764"/>
      <c r="AF63" s="765"/>
      <c r="AG63" s="758" t="s">
        <v>308</v>
      </c>
      <c r="AH63" s="759"/>
      <c r="AI63" s="760"/>
      <c r="AJ63" s="761"/>
      <c r="AK63" s="761"/>
      <c r="AL63" s="762"/>
      <c r="AM63" s="763"/>
      <c r="AN63" s="764"/>
      <c r="AO63" s="764"/>
      <c r="AP63" s="764"/>
      <c r="AQ63" s="764"/>
      <c r="AR63" s="764"/>
      <c r="AS63" s="765"/>
      <c r="AT63" s="758" t="s">
        <v>308</v>
      </c>
      <c r="AU63" s="759"/>
      <c r="AV63" s="760"/>
      <c r="AW63" s="761"/>
      <c r="AX63" s="761"/>
      <c r="AY63" s="762"/>
      <c r="AZ63" s="763"/>
      <c r="BA63" s="764"/>
      <c r="BB63" s="764"/>
      <c r="BC63" s="764"/>
      <c r="BD63" s="764"/>
      <c r="BE63" s="764"/>
      <c r="BF63" s="765"/>
      <c r="BG63" s="757"/>
      <c r="BH63" s="757"/>
      <c r="BI63" s="757"/>
      <c r="BJ63" s="757"/>
      <c r="BK63" s="757"/>
      <c r="BL63" s="757"/>
      <c r="BM63" s="757"/>
      <c r="BN63" s="153"/>
      <c r="BO63" s="153"/>
    </row>
    <row r="64" spans="1:67" s="136" customFormat="1" ht="20.25" customHeight="1">
      <c r="A64" s="125"/>
      <c r="B64" s="739"/>
      <c r="C64" s="739"/>
      <c r="D64" s="746"/>
      <c r="E64" s="747"/>
      <c r="F64" s="747"/>
      <c r="G64" s="747"/>
      <c r="H64" s="747"/>
      <c r="I64" s="747"/>
      <c r="J64" s="747"/>
      <c r="K64" s="747"/>
      <c r="L64" s="747"/>
      <c r="M64" s="747"/>
      <c r="N64" s="747"/>
      <c r="O64" s="747"/>
      <c r="P64" s="747"/>
      <c r="Q64" s="747"/>
      <c r="R64" s="747"/>
      <c r="S64" s="748"/>
      <c r="T64" s="766" t="s">
        <v>24</v>
      </c>
      <c r="U64" s="767"/>
      <c r="V64" s="768"/>
      <c r="W64" s="769"/>
      <c r="X64" s="769"/>
      <c r="Y64" s="770"/>
      <c r="Z64" s="771"/>
      <c r="AA64" s="772"/>
      <c r="AB64" s="772"/>
      <c r="AC64" s="772"/>
      <c r="AD64" s="772"/>
      <c r="AE64" s="772"/>
      <c r="AF64" s="773"/>
      <c r="AG64" s="766" t="s">
        <v>24</v>
      </c>
      <c r="AH64" s="767"/>
      <c r="AI64" s="768"/>
      <c r="AJ64" s="769"/>
      <c r="AK64" s="769"/>
      <c r="AL64" s="770"/>
      <c r="AM64" s="771"/>
      <c r="AN64" s="772"/>
      <c r="AO64" s="772"/>
      <c r="AP64" s="772"/>
      <c r="AQ64" s="772"/>
      <c r="AR64" s="772"/>
      <c r="AS64" s="773"/>
      <c r="AT64" s="766" t="s">
        <v>24</v>
      </c>
      <c r="AU64" s="767"/>
      <c r="AV64" s="768"/>
      <c r="AW64" s="769"/>
      <c r="AX64" s="769"/>
      <c r="AY64" s="770"/>
      <c r="AZ64" s="771"/>
      <c r="BA64" s="772"/>
      <c r="BB64" s="772"/>
      <c r="BC64" s="772"/>
      <c r="BD64" s="772"/>
      <c r="BE64" s="772"/>
      <c r="BF64" s="773"/>
      <c r="BG64" s="757"/>
      <c r="BH64" s="757"/>
      <c r="BI64" s="757"/>
      <c r="BJ64" s="757"/>
      <c r="BK64" s="757"/>
      <c r="BL64" s="757"/>
      <c r="BM64" s="757"/>
      <c r="BN64" s="153"/>
      <c r="BO64" s="153"/>
    </row>
    <row r="65" spans="1:67" s="136" customFormat="1" ht="20.25" customHeight="1">
      <c r="A65" s="125"/>
      <c r="B65" s="739" t="s">
        <v>417</v>
      </c>
      <c r="C65" s="739"/>
      <c r="D65" s="740">
        <f>IF('Pagina 4'!D120=0,"",'Pagina 4'!D120)</f>
      </c>
      <c r="E65" s="741"/>
      <c r="F65" s="741"/>
      <c r="G65" s="741"/>
      <c r="H65" s="741"/>
      <c r="I65" s="741"/>
      <c r="J65" s="741"/>
      <c r="K65" s="741"/>
      <c r="L65" s="741"/>
      <c r="M65" s="741"/>
      <c r="N65" s="741"/>
      <c r="O65" s="741"/>
      <c r="P65" s="741"/>
      <c r="Q65" s="741"/>
      <c r="R65" s="741"/>
      <c r="S65" s="742"/>
      <c r="T65" s="749" t="s">
        <v>23</v>
      </c>
      <c r="U65" s="750"/>
      <c r="V65" s="751"/>
      <c r="W65" s="752"/>
      <c r="X65" s="752"/>
      <c r="Y65" s="753"/>
      <c r="Z65" s="754"/>
      <c r="AA65" s="755"/>
      <c r="AB65" s="755"/>
      <c r="AC65" s="755"/>
      <c r="AD65" s="755"/>
      <c r="AE65" s="755"/>
      <c r="AF65" s="756"/>
      <c r="AG65" s="749" t="s">
        <v>23</v>
      </c>
      <c r="AH65" s="750"/>
      <c r="AI65" s="751"/>
      <c r="AJ65" s="752"/>
      <c r="AK65" s="752"/>
      <c r="AL65" s="753"/>
      <c r="AM65" s="754"/>
      <c r="AN65" s="755"/>
      <c r="AO65" s="755"/>
      <c r="AP65" s="755"/>
      <c r="AQ65" s="755"/>
      <c r="AR65" s="755"/>
      <c r="AS65" s="756"/>
      <c r="AT65" s="749" t="s">
        <v>23</v>
      </c>
      <c r="AU65" s="750"/>
      <c r="AV65" s="751"/>
      <c r="AW65" s="752"/>
      <c r="AX65" s="752"/>
      <c r="AY65" s="753"/>
      <c r="AZ65" s="754"/>
      <c r="BA65" s="755"/>
      <c r="BB65" s="755"/>
      <c r="BC65" s="755"/>
      <c r="BD65" s="755"/>
      <c r="BE65" s="755"/>
      <c r="BF65" s="756"/>
      <c r="BG65" s="757">
        <f>SUM(Z65:AF67,AM65:AS67,AZ65:BF67)</f>
        <v>0</v>
      </c>
      <c r="BH65" s="757"/>
      <c r="BI65" s="757"/>
      <c r="BJ65" s="757"/>
      <c r="BK65" s="757"/>
      <c r="BL65" s="757"/>
      <c r="BM65" s="757"/>
      <c r="BN65" s="153"/>
      <c r="BO65" s="153"/>
    </row>
    <row r="66" spans="1:67" s="136" customFormat="1" ht="20.25" customHeight="1">
      <c r="A66" s="125"/>
      <c r="B66" s="739"/>
      <c r="C66" s="739"/>
      <c r="D66" s="743"/>
      <c r="E66" s="744"/>
      <c r="F66" s="744"/>
      <c r="G66" s="744"/>
      <c r="H66" s="744"/>
      <c r="I66" s="744"/>
      <c r="J66" s="744"/>
      <c r="K66" s="744"/>
      <c r="L66" s="744"/>
      <c r="M66" s="744"/>
      <c r="N66" s="744"/>
      <c r="O66" s="744"/>
      <c r="P66" s="744"/>
      <c r="Q66" s="744"/>
      <c r="R66" s="744"/>
      <c r="S66" s="745"/>
      <c r="T66" s="758" t="s">
        <v>308</v>
      </c>
      <c r="U66" s="759"/>
      <c r="V66" s="760"/>
      <c r="W66" s="761"/>
      <c r="X66" s="761"/>
      <c r="Y66" s="762"/>
      <c r="Z66" s="763"/>
      <c r="AA66" s="764"/>
      <c r="AB66" s="764"/>
      <c r="AC66" s="764"/>
      <c r="AD66" s="764"/>
      <c r="AE66" s="764"/>
      <c r="AF66" s="765"/>
      <c r="AG66" s="758" t="s">
        <v>308</v>
      </c>
      <c r="AH66" s="759"/>
      <c r="AI66" s="760"/>
      <c r="AJ66" s="761"/>
      <c r="AK66" s="761"/>
      <c r="AL66" s="762"/>
      <c r="AM66" s="763"/>
      <c r="AN66" s="764"/>
      <c r="AO66" s="764"/>
      <c r="AP66" s="764"/>
      <c r="AQ66" s="764"/>
      <c r="AR66" s="764"/>
      <c r="AS66" s="765"/>
      <c r="AT66" s="758" t="s">
        <v>308</v>
      </c>
      <c r="AU66" s="759"/>
      <c r="AV66" s="760"/>
      <c r="AW66" s="761"/>
      <c r="AX66" s="761"/>
      <c r="AY66" s="762"/>
      <c r="AZ66" s="763"/>
      <c r="BA66" s="764"/>
      <c r="BB66" s="764"/>
      <c r="BC66" s="764"/>
      <c r="BD66" s="764"/>
      <c r="BE66" s="764"/>
      <c r="BF66" s="765"/>
      <c r="BG66" s="757"/>
      <c r="BH66" s="757"/>
      <c r="BI66" s="757"/>
      <c r="BJ66" s="757"/>
      <c r="BK66" s="757"/>
      <c r="BL66" s="757"/>
      <c r="BM66" s="757"/>
      <c r="BN66" s="153"/>
      <c r="BO66" s="153"/>
    </row>
    <row r="67" spans="1:67" s="136" customFormat="1" ht="20.25" customHeight="1">
      <c r="A67" s="125"/>
      <c r="B67" s="739"/>
      <c r="C67" s="739"/>
      <c r="D67" s="746"/>
      <c r="E67" s="747"/>
      <c r="F67" s="747"/>
      <c r="G67" s="747"/>
      <c r="H67" s="747"/>
      <c r="I67" s="747"/>
      <c r="J67" s="747"/>
      <c r="K67" s="747"/>
      <c r="L67" s="747"/>
      <c r="M67" s="747"/>
      <c r="N67" s="747"/>
      <c r="O67" s="747"/>
      <c r="P67" s="747"/>
      <c r="Q67" s="747"/>
      <c r="R67" s="747"/>
      <c r="S67" s="748"/>
      <c r="T67" s="766" t="s">
        <v>24</v>
      </c>
      <c r="U67" s="767"/>
      <c r="V67" s="768"/>
      <c r="W67" s="769"/>
      <c r="X67" s="769"/>
      <c r="Y67" s="770"/>
      <c r="Z67" s="771"/>
      <c r="AA67" s="772"/>
      <c r="AB67" s="772"/>
      <c r="AC67" s="772"/>
      <c r="AD67" s="772"/>
      <c r="AE67" s="772"/>
      <c r="AF67" s="773"/>
      <c r="AG67" s="766" t="s">
        <v>24</v>
      </c>
      <c r="AH67" s="767"/>
      <c r="AI67" s="768"/>
      <c r="AJ67" s="769"/>
      <c r="AK67" s="769"/>
      <c r="AL67" s="770"/>
      <c r="AM67" s="771"/>
      <c r="AN67" s="772"/>
      <c r="AO67" s="772"/>
      <c r="AP67" s="772"/>
      <c r="AQ67" s="772"/>
      <c r="AR67" s="772"/>
      <c r="AS67" s="773"/>
      <c r="AT67" s="766" t="s">
        <v>24</v>
      </c>
      <c r="AU67" s="767"/>
      <c r="AV67" s="768"/>
      <c r="AW67" s="769"/>
      <c r="AX67" s="769"/>
      <c r="AY67" s="770"/>
      <c r="AZ67" s="771"/>
      <c r="BA67" s="772"/>
      <c r="BB67" s="772"/>
      <c r="BC67" s="772"/>
      <c r="BD67" s="772"/>
      <c r="BE67" s="772"/>
      <c r="BF67" s="773"/>
      <c r="BG67" s="757"/>
      <c r="BH67" s="757"/>
      <c r="BI67" s="757"/>
      <c r="BJ67" s="757"/>
      <c r="BK67" s="757"/>
      <c r="BL67" s="757"/>
      <c r="BM67" s="757"/>
      <c r="BN67" s="153"/>
      <c r="BO67" s="153"/>
    </row>
    <row r="68" spans="1:67" s="136" customFormat="1" ht="20.25" customHeight="1">
      <c r="A68" s="125"/>
      <c r="B68" s="739" t="s">
        <v>418</v>
      </c>
      <c r="C68" s="739"/>
      <c r="D68" s="740">
        <f>IF('Pagina 4'!D126=0,"",'Pagina 4'!D126)</f>
      </c>
      <c r="E68" s="741"/>
      <c r="F68" s="741"/>
      <c r="G68" s="741"/>
      <c r="H68" s="741"/>
      <c r="I68" s="741"/>
      <c r="J68" s="741"/>
      <c r="K68" s="741"/>
      <c r="L68" s="741"/>
      <c r="M68" s="741"/>
      <c r="N68" s="741"/>
      <c r="O68" s="741"/>
      <c r="P68" s="741"/>
      <c r="Q68" s="741"/>
      <c r="R68" s="741"/>
      <c r="S68" s="742"/>
      <c r="T68" s="749" t="s">
        <v>23</v>
      </c>
      <c r="U68" s="750"/>
      <c r="V68" s="751"/>
      <c r="W68" s="752"/>
      <c r="X68" s="752"/>
      <c r="Y68" s="753"/>
      <c r="Z68" s="754"/>
      <c r="AA68" s="755"/>
      <c r="AB68" s="755"/>
      <c r="AC68" s="755"/>
      <c r="AD68" s="755"/>
      <c r="AE68" s="755"/>
      <c r="AF68" s="756"/>
      <c r="AG68" s="749" t="s">
        <v>23</v>
      </c>
      <c r="AH68" s="750"/>
      <c r="AI68" s="751"/>
      <c r="AJ68" s="752"/>
      <c r="AK68" s="752"/>
      <c r="AL68" s="753"/>
      <c r="AM68" s="754"/>
      <c r="AN68" s="755"/>
      <c r="AO68" s="755"/>
      <c r="AP68" s="755"/>
      <c r="AQ68" s="755"/>
      <c r="AR68" s="755"/>
      <c r="AS68" s="756"/>
      <c r="AT68" s="749" t="s">
        <v>23</v>
      </c>
      <c r="AU68" s="750"/>
      <c r="AV68" s="751"/>
      <c r="AW68" s="752"/>
      <c r="AX68" s="752"/>
      <c r="AY68" s="753"/>
      <c r="AZ68" s="754"/>
      <c r="BA68" s="755"/>
      <c r="BB68" s="755"/>
      <c r="BC68" s="755"/>
      <c r="BD68" s="755"/>
      <c r="BE68" s="755"/>
      <c r="BF68" s="756"/>
      <c r="BG68" s="757">
        <f>SUM(Z68:AF70,AM68:AS70,AZ68:BF70)</f>
        <v>0</v>
      </c>
      <c r="BH68" s="757"/>
      <c r="BI68" s="757"/>
      <c r="BJ68" s="757"/>
      <c r="BK68" s="757"/>
      <c r="BL68" s="757"/>
      <c r="BM68" s="757"/>
      <c r="BN68" s="153"/>
      <c r="BO68" s="153"/>
    </row>
    <row r="69" spans="1:67" s="136" customFormat="1" ht="20.25" customHeight="1">
      <c r="A69" s="125"/>
      <c r="B69" s="739"/>
      <c r="C69" s="739"/>
      <c r="D69" s="743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5"/>
      <c r="T69" s="758" t="s">
        <v>308</v>
      </c>
      <c r="U69" s="759"/>
      <c r="V69" s="760"/>
      <c r="W69" s="761"/>
      <c r="X69" s="761"/>
      <c r="Y69" s="762"/>
      <c r="Z69" s="763"/>
      <c r="AA69" s="764"/>
      <c r="AB69" s="764"/>
      <c r="AC69" s="764"/>
      <c r="AD69" s="764"/>
      <c r="AE69" s="764"/>
      <c r="AF69" s="765"/>
      <c r="AG69" s="758" t="s">
        <v>308</v>
      </c>
      <c r="AH69" s="759"/>
      <c r="AI69" s="760"/>
      <c r="AJ69" s="761"/>
      <c r="AK69" s="761"/>
      <c r="AL69" s="762"/>
      <c r="AM69" s="763"/>
      <c r="AN69" s="764"/>
      <c r="AO69" s="764"/>
      <c r="AP69" s="764"/>
      <c r="AQ69" s="764"/>
      <c r="AR69" s="764"/>
      <c r="AS69" s="765"/>
      <c r="AT69" s="758" t="s">
        <v>308</v>
      </c>
      <c r="AU69" s="759"/>
      <c r="AV69" s="760"/>
      <c r="AW69" s="761"/>
      <c r="AX69" s="761"/>
      <c r="AY69" s="762"/>
      <c r="AZ69" s="763"/>
      <c r="BA69" s="764"/>
      <c r="BB69" s="764"/>
      <c r="BC69" s="764"/>
      <c r="BD69" s="764"/>
      <c r="BE69" s="764"/>
      <c r="BF69" s="765"/>
      <c r="BG69" s="757"/>
      <c r="BH69" s="757"/>
      <c r="BI69" s="757"/>
      <c r="BJ69" s="757"/>
      <c r="BK69" s="757"/>
      <c r="BL69" s="757"/>
      <c r="BM69" s="757"/>
      <c r="BN69" s="153"/>
      <c r="BO69" s="153"/>
    </row>
    <row r="70" spans="1:67" s="136" customFormat="1" ht="20.25" customHeight="1">
      <c r="A70" s="125"/>
      <c r="B70" s="739"/>
      <c r="C70" s="739"/>
      <c r="D70" s="746"/>
      <c r="E70" s="747"/>
      <c r="F70" s="747"/>
      <c r="G70" s="747"/>
      <c r="H70" s="747"/>
      <c r="I70" s="747"/>
      <c r="J70" s="747"/>
      <c r="K70" s="747"/>
      <c r="L70" s="747"/>
      <c r="M70" s="747"/>
      <c r="N70" s="747"/>
      <c r="O70" s="747"/>
      <c r="P70" s="747"/>
      <c r="Q70" s="747"/>
      <c r="R70" s="747"/>
      <c r="S70" s="748"/>
      <c r="T70" s="766" t="s">
        <v>24</v>
      </c>
      <c r="U70" s="767"/>
      <c r="V70" s="768"/>
      <c r="W70" s="769"/>
      <c r="X70" s="769"/>
      <c r="Y70" s="770"/>
      <c r="Z70" s="771"/>
      <c r="AA70" s="772"/>
      <c r="AB70" s="772"/>
      <c r="AC70" s="772"/>
      <c r="AD70" s="772"/>
      <c r="AE70" s="772"/>
      <c r="AF70" s="773"/>
      <c r="AG70" s="766" t="s">
        <v>24</v>
      </c>
      <c r="AH70" s="767"/>
      <c r="AI70" s="768"/>
      <c r="AJ70" s="769"/>
      <c r="AK70" s="769"/>
      <c r="AL70" s="770"/>
      <c r="AM70" s="771"/>
      <c r="AN70" s="772"/>
      <c r="AO70" s="772"/>
      <c r="AP70" s="772"/>
      <c r="AQ70" s="772"/>
      <c r="AR70" s="772"/>
      <c r="AS70" s="773"/>
      <c r="AT70" s="766" t="s">
        <v>24</v>
      </c>
      <c r="AU70" s="767"/>
      <c r="AV70" s="768"/>
      <c r="AW70" s="769"/>
      <c r="AX70" s="769"/>
      <c r="AY70" s="770"/>
      <c r="AZ70" s="771"/>
      <c r="BA70" s="772"/>
      <c r="BB70" s="772"/>
      <c r="BC70" s="772"/>
      <c r="BD70" s="772"/>
      <c r="BE70" s="772"/>
      <c r="BF70" s="773"/>
      <c r="BG70" s="757"/>
      <c r="BH70" s="757"/>
      <c r="BI70" s="757"/>
      <c r="BJ70" s="757"/>
      <c r="BK70" s="757"/>
      <c r="BL70" s="757"/>
      <c r="BM70" s="757"/>
      <c r="BN70" s="153"/>
      <c r="BO70" s="153"/>
    </row>
    <row r="71" spans="1:67" s="136" customFormat="1" ht="20.25" customHeight="1">
      <c r="A71" s="125"/>
      <c r="B71" s="419" t="s">
        <v>310</v>
      </c>
      <c r="C71" s="420"/>
      <c r="D71" s="420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1"/>
      <c r="Z71" s="774">
        <f>SUM(Z11:AF70)</f>
        <v>0</v>
      </c>
      <c r="AA71" s="774"/>
      <c r="AB71" s="774"/>
      <c r="AC71" s="774"/>
      <c r="AD71" s="774"/>
      <c r="AE71" s="774"/>
      <c r="AF71" s="774"/>
      <c r="AG71" s="775"/>
      <c r="AH71" s="775"/>
      <c r="AI71" s="775"/>
      <c r="AJ71" s="775"/>
      <c r="AK71" s="775"/>
      <c r="AL71" s="776"/>
      <c r="AM71" s="774">
        <f>SUM(AM11:AS70)</f>
        <v>0</v>
      </c>
      <c r="AN71" s="774"/>
      <c r="AO71" s="774"/>
      <c r="AP71" s="774"/>
      <c r="AQ71" s="774"/>
      <c r="AR71" s="774"/>
      <c r="AS71" s="774"/>
      <c r="AT71" s="775"/>
      <c r="AU71" s="775"/>
      <c r="AV71" s="775"/>
      <c r="AW71" s="775"/>
      <c r="AX71" s="775"/>
      <c r="AY71" s="776"/>
      <c r="AZ71" s="774">
        <f>SUM(AZ11:BF70)</f>
        <v>0</v>
      </c>
      <c r="BA71" s="774"/>
      <c r="BB71" s="774"/>
      <c r="BC71" s="774"/>
      <c r="BD71" s="774"/>
      <c r="BE71" s="774"/>
      <c r="BF71" s="774"/>
      <c r="BG71" s="757">
        <f>SUM(Z71:AF73,AM71:AS73,AZ71:BF73)</f>
        <v>0</v>
      </c>
      <c r="BH71" s="757"/>
      <c r="BI71" s="757"/>
      <c r="BJ71" s="757"/>
      <c r="BK71" s="757"/>
      <c r="BL71" s="757"/>
      <c r="BM71" s="757"/>
      <c r="BN71" s="153"/>
      <c r="BO71" s="153"/>
    </row>
    <row r="72" spans="1:67" s="136" customFormat="1" ht="20.25" customHeight="1">
      <c r="A72" s="125"/>
      <c r="B72" s="422"/>
      <c r="C72" s="423"/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4"/>
      <c r="Z72" s="774"/>
      <c r="AA72" s="774"/>
      <c r="AB72" s="774"/>
      <c r="AC72" s="774"/>
      <c r="AD72" s="774"/>
      <c r="AE72" s="774"/>
      <c r="AF72" s="774"/>
      <c r="AG72" s="777"/>
      <c r="AH72" s="777"/>
      <c r="AI72" s="777"/>
      <c r="AJ72" s="777"/>
      <c r="AK72" s="777"/>
      <c r="AL72" s="778"/>
      <c r="AM72" s="774"/>
      <c r="AN72" s="774"/>
      <c r="AO72" s="774"/>
      <c r="AP72" s="774"/>
      <c r="AQ72" s="774"/>
      <c r="AR72" s="774"/>
      <c r="AS72" s="774"/>
      <c r="AT72" s="777"/>
      <c r="AU72" s="777"/>
      <c r="AV72" s="777"/>
      <c r="AW72" s="777"/>
      <c r="AX72" s="777"/>
      <c r="AY72" s="778"/>
      <c r="AZ72" s="774"/>
      <c r="BA72" s="774"/>
      <c r="BB72" s="774"/>
      <c r="BC72" s="774"/>
      <c r="BD72" s="774"/>
      <c r="BE72" s="774"/>
      <c r="BF72" s="774"/>
      <c r="BG72" s="757"/>
      <c r="BH72" s="757"/>
      <c r="BI72" s="757"/>
      <c r="BJ72" s="757"/>
      <c r="BK72" s="757"/>
      <c r="BL72" s="757"/>
      <c r="BM72" s="757"/>
      <c r="BN72" s="153"/>
      <c r="BO72" s="153"/>
    </row>
    <row r="73" spans="1:67" s="136" customFormat="1" ht="20.25" customHeight="1">
      <c r="A73" s="125"/>
      <c r="B73" s="433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434"/>
      <c r="W73" s="434"/>
      <c r="X73" s="434"/>
      <c r="Y73" s="435"/>
      <c r="Z73" s="774"/>
      <c r="AA73" s="774"/>
      <c r="AB73" s="774"/>
      <c r="AC73" s="774"/>
      <c r="AD73" s="774"/>
      <c r="AE73" s="774"/>
      <c r="AF73" s="774"/>
      <c r="AG73" s="779"/>
      <c r="AH73" s="779"/>
      <c r="AI73" s="779"/>
      <c r="AJ73" s="779"/>
      <c r="AK73" s="779"/>
      <c r="AL73" s="780"/>
      <c r="AM73" s="774"/>
      <c r="AN73" s="774"/>
      <c r="AO73" s="774"/>
      <c r="AP73" s="774"/>
      <c r="AQ73" s="774"/>
      <c r="AR73" s="774"/>
      <c r="AS73" s="774"/>
      <c r="AT73" s="779"/>
      <c r="AU73" s="779"/>
      <c r="AV73" s="779"/>
      <c r="AW73" s="779"/>
      <c r="AX73" s="779"/>
      <c r="AY73" s="780"/>
      <c r="AZ73" s="774"/>
      <c r="BA73" s="774"/>
      <c r="BB73" s="774"/>
      <c r="BC73" s="774"/>
      <c r="BD73" s="774"/>
      <c r="BE73" s="774"/>
      <c r="BF73" s="774"/>
      <c r="BG73" s="757"/>
      <c r="BH73" s="757"/>
      <c r="BI73" s="757"/>
      <c r="BJ73" s="757"/>
      <c r="BK73" s="757"/>
      <c r="BL73" s="757"/>
      <c r="BM73" s="757"/>
      <c r="BN73" s="153"/>
      <c r="BO73" s="153"/>
    </row>
    <row r="74" spans="1:65" s="136" customFormat="1" ht="23.25" customHeight="1">
      <c r="A74" s="125"/>
      <c r="B74" s="729" t="s">
        <v>618</v>
      </c>
      <c r="C74" s="729"/>
      <c r="D74" s="729"/>
      <c r="E74" s="729"/>
      <c r="F74" s="729"/>
      <c r="G74" s="729"/>
      <c r="H74" s="729"/>
      <c r="I74" s="729"/>
      <c r="J74" s="729"/>
      <c r="K74" s="729"/>
      <c r="L74" s="729"/>
      <c r="M74" s="729"/>
      <c r="N74" s="729"/>
      <c r="O74" s="729"/>
      <c r="P74" s="729"/>
      <c r="Q74" s="729"/>
      <c r="R74" s="729"/>
      <c r="S74" s="729"/>
      <c r="T74" s="729"/>
      <c r="U74" s="729"/>
      <c r="V74" s="729"/>
      <c r="W74" s="729"/>
      <c r="X74" s="729"/>
      <c r="Y74" s="729"/>
      <c r="Z74" s="729"/>
      <c r="AA74" s="729"/>
      <c r="AB74" s="729"/>
      <c r="AC74" s="729"/>
      <c r="AD74" s="729"/>
      <c r="AE74" s="729"/>
      <c r="AF74" s="729"/>
      <c r="AG74" s="729"/>
      <c r="AH74" s="729"/>
      <c r="AI74" s="729"/>
      <c r="AJ74" s="729"/>
      <c r="AK74" s="729"/>
      <c r="AL74" s="729"/>
      <c r="AM74" s="729"/>
      <c r="AN74" s="729"/>
      <c r="AO74" s="729"/>
      <c r="AP74" s="729"/>
      <c r="AQ74" s="729"/>
      <c r="AR74" s="729"/>
      <c r="AS74" s="729"/>
      <c r="AT74" s="729"/>
      <c r="AU74" s="729"/>
      <c r="AV74" s="729"/>
      <c r="AW74" s="729"/>
      <c r="AX74" s="729"/>
      <c r="AY74" s="729"/>
      <c r="AZ74" s="729"/>
      <c r="BA74" s="729"/>
      <c r="BB74" s="729"/>
      <c r="BC74" s="729"/>
      <c r="BD74" s="729"/>
      <c r="BE74" s="729"/>
      <c r="BF74" s="729"/>
      <c r="BG74" s="729"/>
      <c r="BH74" s="729"/>
      <c r="BI74" s="729"/>
      <c r="BJ74" s="729"/>
      <c r="BK74" s="729"/>
      <c r="BL74" s="729"/>
      <c r="BM74" s="729"/>
    </row>
    <row r="75" spans="1:65" s="136" customFormat="1" ht="23.25" customHeight="1">
      <c r="A75" s="125"/>
      <c r="B75" s="634"/>
      <c r="C75" s="634"/>
      <c r="D75" s="634"/>
      <c r="E75" s="634"/>
      <c r="F75" s="634"/>
      <c r="G75" s="634"/>
      <c r="H75" s="634"/>
      <c r="I75" s="634"/>
      <c r="J75" s="634"/>
      <c r="K75" s="634"/>
      <c r="L75" s="634"/>
      <c r="M75" s="634"/>
      <c r="N75" s="634"/>
      <c r="O75" s="634"/>
      <c r="P75" s="634"/>
      <c r="Q75" s="634"/>
      <c r="R75" s="634"/>
      <c r="S75" s="634"/>
      <c r="T75" s="634"/>
      <c r="U75" s="634"/>
      <c r="V75" s="634"/>
      <c r="W75" s="634"/>
      <c r="X75" s="634"/>
      <c r="Y75" s="634"/>
      <c r="Z75" s="634"/>
      <c r="AA75" s="634"/>
      <c r="AB75" s="634"/>
      <c r="AC75" s="634"/>
      <c r="AD75" s="634"/>
      <c r="AE75" s="634"/>
      <c r="AF75" s="634"/>
      <c r="AG75" s="634"/>
      <c r="AH75" s="634"/>
      <c r="AI75" s="634"/>
      <c r="AJ75" s="634"/>
      <c r="AK75" s="634"/>
      <c r="AL75" s="634"/>
      <c r="AM75" s="634"/>
      <c r="AN75" s="634"/>
      <c r="AO75" s="634"/>
      <c r="AP75" s="634"/>
      <c r="AQ75" s="634"/>
      <c r="AR75" s="634"/>
      <c r="AS75" s="634"/>
      <c r="AT75" s="634"/>
      <c r="AU75" s="634"/>
      <c r="AV75" s="634"/>
      <c r="AW75" s="634"/>
      <c r="AX75" s="634"/>
      <c r="AY75" s="634"/>
      <c r="AZ75" s="634"/>
      <c r="BA75" s="634"/>
      <c r="BB75" s="634"/>
      <c r="BC75" s="634"/>
      <c r="BD75" s="634"/>
      <c r="BE75" s="634"/>
      <c r="BF75" s="634"/>
      <c r="BG75" s="634"/>
      <c r="BH75" s="634"/>
      <c r="BI75" s="634"/>
      <c r="BJ75" s="634"/>
      <c r="BK75" s="634"/>
      <c r="BL75" s="634"/>
      <c r="BM75" s="634"/>
    </row>
    <row r="76" spans="1:57" s="136" customFormat="1" ht="20.25" customHeight="1">
      <c r="A76" s="125"/>
      <c r="B76" s="138"/>
      <c r="C76" s="1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40"/>
      <c r="AY76" s="140"/>
      <c r="AZ76" s="140"/>
      <c r="BA76" s="140"/>
      <c r="BB76" s="135"/>
      <c r="BC76" s="135"/>
      <c r="BD76" s="135"/>
      <c r="BE76" s="137"/>
    </row>
    <row r="77" spans="1:57" s="136" customFormat="1" ht="20.25" customHeight="1">
      <c r="A77" s="125" t="s">
        <v>513</v>
      </c>
      <c r="B77" s="16" t="s">
        <v>427</v>
      </c>
      <c r="C77" s="1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40"/>
      <c r="AY77" s="140"/>
      <c r="AZ77" s="140"/>
      <c r="BA77" s="140"/>
      <c r="BB77" s="135"/>
      <c r="BC77" s="135"/>
      <c r="BD77" s="135"/>
      <c r="BE77" s="137"/>
    </row>
    <row r="78" spans="1:57" s="136" customFormat="1" ht="20.25" customHeight="1">
      <c r="A78" s="125"/>
      <c r="B78" s="138"/>
      <c r="C78" s="1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40"/>
      <c r="AY78" s="140"/>
      <c r="AZ78" s="140"/>
      <c r="BA78" s="140"/>
      <c r="BB78" s="135"/>
      <c r="BC78" s="135"/>
      <c r="BD78" s="135"/>
      <c r="BE78" s="137"/>
    </row>
    <row r="79" spans="1:57" s="136" customFormat="1" ht="20.25" customHeight="1">
      <c r="A79" s="125" t="s">
        <v>514</v>
      </c>
      <c r="B79" s="10"/>
      <c r="C79" s="1"/>
      <c r="D79" s="16" t="s">
        <v>423</v>
      </c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40"/>
      <c r="AY79" s="140"/>
      <c r="AZ79" s="140"/>
      <c r="BA79" s="140"/>
      <c r="BB79" s="135"/>
      <c r="BC79" s="135"/>
      <c r="BD79" s="135"/>
      <c r="BE79" s="137"/>
    </row>
    <row r="80" spans="1:57" s="136" customFormat="1" ht="20.25" customHeight="1">
      <c r="A80" s="125"/>
      <c r="B80" s="155"/>
      <c r="C80" s="1"/>
      <c r="D80" s="16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40"/>
      <c r="AY80" s="140"/>
      <c r="AZ80" s="140"/>
      <c r="BA80" s="140"/>
      <c r="BB80" s="135"/>
      <c r="BC80" s="135"/>
      <c r="BD80" s="135"/>
      <c r="BE80" s="137"/>
    </row>
    <row r="81" spans="1:57" s="136" customFormat="1" ht="20.25" customHeight="1">
      <c r="A81" s="125" t="s">
        <v>515</v>
      </c>
      <c r="B81" s="10"/>
      <c r="C81" s="19"/>
      <c r="D81" s="16" t="s">
        <v>428</v>
      </c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40"/>
      <c r="AY81" s="140"/>
      <c r="AZ81" s="140"/>
      <c r="BA81" s="140"/>
      <c r="BB81" s="135"/>
      <c r="BC81" s="135"/>
      <c r="BD81" s="135"/>
      <c r="BE81" s="137"/>
    </row>
    <row r="82" spans="1:57" s="136" customFormat="1" ht="20.25" customHeight="1">
      <c r="A82" s="125"/>
      <c r="B82" s="138"/>
      <c r="C82" s="1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40"/>
      <c r="AY82" s="140"/>
      <c r="AZ82" s="140"/>
      <c r="BA82" s="140"/>
      <c r="BB82" s="135"/>
      <c r="BC82" s="135"/>
      <c r="BD82" s="135"/>
      <c r="BE82" s="137"/>
    </row>
    <row r="83" spans="1:65" s="136" customFormat="1" ht="20.25" customHeight="1">
      <c r="A83" s="125" t="s">
        <v>516</v>
      </c>
      <c r="B83" s="10"/>
      <c r="C83" s="19"/>
      <c r="D83" s="16" t="s">
        <v>462</v>
      </c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821"/>
      <c r="AU83" s="822"/>
      <c r="AV83" s="822"/>
      <c r="AW83" s="822"/>
      <c r="AX83" s="822"/>
      <c r="AY83" s="822"/>
      <c r="AZ83" s="822"/>
      <c r="BA83" s="822"/>
      <c r="BB83" s="822"/>
      <c r="BC83" s="822"/>
      <c r="BD83" s="822"/>
      <c r="BE83" s="822"/>
      <c r="BF83" s="822"/>
      <c r="BG83" s="822"/>
      <c r="BH83" s="822"/>
      <c r="BI83" s="822"/>
      <c r="BJ83" s="822"/>
      <c r="BK83" s="822"/>
      <c r="BL83" s="822"/>
      <c r="BM83" s="823"/>
    </row>
    <row r="84" spans="1:57" s="136" customFormat="1" ht="20.25" customHeight="1">
      <c r="A84" s="125"/>
      <c r="B84" s="138"/>
      <c r="C84" s="1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40"/>
      <c r="AY84" s="140"/>
      <c r="AZ84" s="140"/>
      <c r="BA84" s="140"/>
      <c r="BB84" s="135"/>
      <c r="BC84" s="135"/>
      <c r="BD84" s="135"/>
      <c r="BE84" s="137"/>
    </row>
    <row r="85" spans="1:65" s="136" customFormat="1" ht="20.25" customHeight="1">
      <c r="A85" s="125" t="s">
        <v>534</v>
      </c>
      <c r="B85" s="791" t="s">
        <v>419</v>
      </c>
      <c r="C85" s="792"/>
      <c r="D85" s="792"/>
      <c r="E85" s="792"/>
      <c r="F85" s="792"/>
      <c r="G85" s="792"/>
      <c r="H85" s="792"/>
      <c r="I85" s="792"/>
      <c r="J85" s="792"/>
      <c r="K85" s="792"/>
      <c r="L85" s="792"/>
      <c r="M85" s="792"/>
      <c r="N85" s="792"/>
      <c r="O85" s="792"/>
      <c r="P85" s="792"/>
      <c r="Q85" s="792"/>
      <c r="R85" s="792"/>
      <c r="S85" s="793"/>
      <c r="T85" s="800" t="s">
        <v>426</v>
      </c>
      <c r="U85" s="801"/>
      <c r="V85" s="801"/>
      <c r="W85" s="801"/>
      <c r="X85" s="801"/>
      <c r="Y85" s="801"/>
      <c r="Z85" s="801"/>
      <c r="AA85" s="801"/>
      <c r="AB85" s="801"/>
      <c r="AC85" s="801"/>
      <c r="AD85" s="801"/>
      <c r="AE85" s="801"/>
      <c r="AF85" s="801"/>
      <c r="AG85" s="801"/>
      <c r="AH85" s="801"/>
      <c r="AI85" s="801"/>
      <c r="AJ85" s="801"/>
      <c r="AK85" s="801"/>
      <c r="AL85" s="801"/>
      <c r="AM85" s="801"/>
      <c r="AN85" s="801"/>
      <c r="AO85" s="801"/>
      <c r="AP85" s="801"/>
      <c r="AQ85" s="801"/>
      <c r="AR85" s="801"/>
      <c r="AS85" s="801"/>
      <c r="AT85" s="801"/>
      <c r="AU85" s="801"/>
      <c r="AV85" s="801"/>
      <c r="AW85" s="801"/>
      <c r="AX85" s="801"/>
      <c r="AY85" s="801"/>
      <c r="AZ85" s="801"/>
      <c r="BA85" s="801"/>
      <c r="BB85" s="801"/>
      <c r="BC85" s="801"/>
      <c r="BD85" s="801"/>
      <c r="BE85" s="801"/>
      <c r="BF85" s="801"/>
      <c r="BG85" s="801"/>
      <c r="BH85" s="801"/>
      <c r="BI85" s="801"/>
      <c r="BJ85" s="801"/>
      <c r="BK85" s="801"/>
      <c r="BL85" s="801"/>
      <c r="BM85" s="802"/>
    </row>
    <row r="86" spans="1:65" s="136" customFormat="1" ht="20.25" customHeight="1">
      <c r="A86" s="125"/>
      <c r="B86" s="794"/>
      <c r="C86" s="795"/>
      <c r="D86" s="795"/>
      <c r="E86" s="795"/>
      <c r="F86" s="795"/>
      <c r="G86" s="795"/>
      <c r="H86" s="795"/>
      <c r="I86" s="795"/>
      <c r="J86" s="795"/>
      <c r="K86" s="795"/>
      <c r="L86" s="795"/>
      <c r="M86" s="795"/>
      <c r="N86" s="795"/>
      <c r="O86" s="795"/>
      <c r="P86" s="795"/>
      <c r="Q86" s="795"/>
      <c r="R86" s="795"/>
      <c r="S86" s="796"/>
      <c r="T86" s="803"/>
      <c r="U86" s="804"/>
      <c r="V86" s="804"/>
      <c r="W86" s="804"/>
      <c r="X86" s="804"/>
      <c r="Y86" s="804"/>
      <c r="Z86" s="804"/>
      <c r="AA86" s="804"/>
      <c r="AB86" s="804"/>
      <c r="AC86" s="804"/>
      <c r="AD86" s="804"/>
      <c r="AE86" s="804"/>
      <c r="AF86" s="804"/>
      <c r="AG86" s="804"/>
      <c r="AH86" s="804"/>
      <c r="AI86" s="804"/>
      <c r="AJ86" s="804"/>
      <c r="AK86" s="804"/>
      <c r="AL86" s="804"/>
      <c r="AM86" s="804"/>
      <c r="AN86" s="804"/>
      <c r="AO86" s="804"/>
      <c r="AP86" s="804"/>
      <c r="AQ86" s="804"/>
      <c r="AR86" s="804"/>
      <c r="AS86" s="804"/>
      <c r="AT86" s="804"/>
      <c r="AU86" s="804"/>
      <c r="AV86" s="804"/>
      <c r="AW86" s="804"/>
      <c r="AX86" s="804"/>
      <c r="AY86" s="804"/>
      <c r="AZ86" s="804"/>
      <c r="BA86" s="804"/>
      <c r="BB86" s="804"/>
      <c r="BC86" s="804"/>
      <c r="BD86" s="804"/>
      <c r="BE86" s="804"/>
      <c r="BF86" s="804"/>
      <c r="BG86" s="804"/>
      <c r="BH86" s="804"/>
      <c r="BI86" s="804"/>
      <c r="BJ86" s="804"/>
      <c r="BK86" s="804"/>
      <c r="BL86" s="804"/>
      <c r="BM86" s="805"/>
    </row>
    <row r="87" spans="1:65" s="136" customFormat="1" ht="20.25" customHeight="1">
      <c r="A87" s="125"/>
      <c r="B87" s="794"/>
      <c r="C87" s="795"/>
      <c r="D87" s="795"/>
      <c r="E87" s="795"/>
      <c r="F87" s="795"/>
      <c r="G87" s="795"/>
      <c r="H87" s="795"/>
      <c r="I87" s="795"/>
      <c r="J87" s="795"/>
      <c r="K87" s="795"/>
      <c r="L87" s="795"/>
      <c r="M87" s="795"/>
      <c r="N87" s="795"/>
      <c r="O87" s="795"/>
      <c r="P87" s="795"/>
      <c r="Q87" s="795"/>
      <c r="R87" s="795"/>
      <c r="S87" s="796"/>
      <c r="T87" s="803"/>
      <c r="U87" s="804"/>
      <c r="V87" s="804"/>
      <c r="W87" s="804"/>
      <c r="X87" s="804"/>
      <c r="Y87" s="804"/>
      <c r="Z87" s="804"/>
      <c r="AA87" s="804"/>
      <c r="AB87" s="804"/>
      <c r="AC87" s="804"/>
      <c r="AD87" s="804"/>
      <c r="AE87" s="804"/>
      <c r="AF87" s="804"/>
      <c r="AG87" s="804"/>
      <c r="AH87" s="804"/>
      <c r="AI87" s="804"/>
      <c r="AJ87" s="804"/>
      <c r="AK87" s="804"/>
      <c r="AL87" s="804"/>
      <c r="AM87" s="804"/>
      <c r="AN87" s="804"/>
      <c r="AO87" s="804"/>
      <c r="AP87" s="804"/>
      <c r="AQ87" s="804"/>
      <c r="AR87" s="804"/>
      <c r="AS87" s="804"/>
      <c r="AT87" s="804"/>
      <c r="AU87" s="804"/>
      <c r="AV87" s="804"/>
      <c r="AW87" s="804"/>
      <c r="AX87" s="804"/>
      <c r="AY87" s="804"/>
      <c r="AZ87" s="804"/>
      <c r="BA87" s="804"/>
      <c r="BB87" s="804"/>
      <c r="BC87" s="804"/>
      <c r="BD87" s="804"/>
      <c r="BE87" s="804"/>
      <c r="BF87" s="804"/>
      <c r="BG87" s="804"/>
      <c r="BH87" s="804"/>
      <c r="BI87" s="804"/>
      <c r="BJ87" s="804"/>
      <c r="BK87" s="804"/>
      <c r="BL87" s="804"/>
      <c r="BM87" s="805"/>
    </row>
    <row r="88" spans="1:65" s="136" customFormat="1" ht="20.25" customHeight="1">
      <c r="A88" s="125"/>
      <c r="B88" s="797"/>
      <c r="C88" s="798"/>
      <c r="D88" s="798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/>
      <c r="P88" s="798"/>
      <c r="Q88" s="798"/>
      <c r="R88" s="798"/>
      <c r="S88" s="799"/>
      <c r="T88" s="806"/>
      <c r="U88" s="807"/>
      <c r="V88" s="807"/>
      <c r="W88" s="807"/>
      <c r="X88" s="807"/>
      <c r="Y88" s="807"/>
      <c r="Z88" s="807"/>
      <c r="AA88" s="807"/>
      <c r="AB88" s="807"/>
      <c r="AC88" s="807"/>
      <c r="AD88" s="807"/>
      <c r="AE88" s="807"/>
      <c r="AF88" s="807"/>
      <c r="AG88" s="807"/>
      <c r="AH88" s="807"/>
      <c r="AI88" s="807"/>
      <c r="AJ88" s="807"/>
      <c r="AK88" s="807"/>
      <c r="AL88" s="807"/>
      <c r="AM88" s="807"/>
      <c r="AN88" s="807"/>
      <c r="AO88" s="807"/>
      <c r="AP88" s="807"/>
      <c r="AQ88" s="807"/>
      <c r="AR88" s="807"/>
      <c r="AS88" s="807"/>
      <c r="AT88" s="807"/>
      <c r="AU88" s="807"/>
      <c r="AV88" s="807"/>
      <c r="AW88" s="807"/>
      <c r="AX88" s="807"/>
      <c r="AY88" s="807"/>
      <c r="AZ88" s="807"/>
      <c r="BA88" s="807"/>
      <c r="BB88" s="807"/>
      <c r="BC88" s="807"/>
      <c r="BD88" s="807"/>
      <c r="BE88" s="807"/>
      <c r="BF88" s="807"/>
      <c r="BG88" s="807"/>
      <c r="BH88" s="807"/>
      <c r="BI88" s="807"/>
      <c r="BJ88" s="807"/>
      <c r="BK88" s="807"/>
      <c r="BL88" s="807"/>
      <c r="BM88" s="808"/>
    </row>
    <row r="89" spans="1:57" s="136" customFormat="1" ht="20.25" customHeight="1">
      <c r="A89" s="125"/>
      <c r="B89" s="138"/>
      <c r="C89" s="1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40"/>
      <c r="AY89" s="140"/>
      <c r="AZ89" s="140"/>
      <c r="BA89" s="140"/>
      <c r="BB89" s="135"/>
      <c r="BC89" s="135"/>
      <c r="BD89" s="135"/>
      <c r="BE89" s="137"/>
    </row>
    <row r="90" spans="1:57" s="136" customFormat="1" ht="20.25" customHeight="1">
      <c r="A90" s="125" t="s">
        <v>535</v>
      </c>
      <c r="B90" s="138"/>
      <c r="C90" s="19"/>
      <c r="D90" s="16" t="s">
        <v>422</v>
      </c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40"/>
      <c r="AY90" s="140"/>
      <c r="AZ90" s="140"/>
      <c r="BA90" s="140"/>
      <c r="BB90" s="135"/>
      <c r="BC90" s="135"/>
      <c r="BD90" s="135"/>
      <c r="BE90" s="137"/>
    </row>
    <row r="91" spans="1:57" s="136" customFormat="1" ht="20.25" customHeight="1">
      <c r="A91" s="125"/>
      <c r="B91" s="138"/>
      <c r="C91" s="1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40"/>
      <c r="AY91" s="140"/>
      <c r="AZ91" s="140"/>
      <c r="BA91" s="140"/>
      <c r="BB91" s="135"/>
      <c r="BC91" s="135"/>
      <c r="BD91" s="135"/>
      <c r="BE91" s="137"/>
    </row>
    <row r="92" spans="1:65" s="136" customFormat="1" ht="20.25" customHeight="1">
      <c r="A92" s="125"/>
      <c r="B92" s="709" t="s">
        <v>420</v>
      </c>
      <c r="C92" s="809"/>
      <c r="D92" s="809"/>
      <c r="E92" s="809"/>
      <c r="F92" s="809"/>
      <c r="G92" s="809"/>
      <c r="H92" s="809"/>
      <c r="I92" s="809"/>
      <c r="J92" s="809"/>
      <c r="K92" s="809"/>
      <c r="L92" s="809"/>
      <c r="M92" s="809"/>
      <c r="N92" s="809"/>
      <c r="O92" s="809"/>
      <c r="P92" s="809"/>
      <c r="Q92" s="809"/>
      <c r="R92" s="809"/>
      <c r="S92" s="809"/>
      <c r="T92" s="809"/>
      <c r="U92" s="809"/>
      <c r="V92" s="809"/>
      <c r="W92" s="809"/>
      <c r="X92" s="710"/>
      <c r="Y92" s="709" t="s">
        <v>421</v>
      </c>
      <c r="Z92" s="809"/>
      <c r="AA92" s="809"/>
      <c r="AB92" s="809"/>
      <c r="AC92" s="809"/>
      <c r="AD92" s="809"/>
      <c r="AE92" s="809"/>
      <c r="AF92" s="809"/>
      <c r="AG92" s="809"/>
      <c r="AH92" s="809"/>
      <c r="AI92" s="809"/>
      <c r="AJ92" s="809"/>
      <c r="AK92" s="809"/>
      <c r="AL92" s="809"/>
      <c r="AM92" s="809"/>
      <c r="AN92" s="809"/>
      <c r="AO92" s="809"/>
      <c r="AP92" s="809"/>
      <c r="AQ92" s="809"/>
      <c r="AR92" s="809"/>
      <c r="AS92" s="809"/>
      <c r="AT92" s="812" t="s">
        <v>519</v>
      </c>
      <c r="AU92" s="813"/>
      <c r="AV92" s="813"/>
      <c r="AW92" s="813"/>
      <c r="AX92" s="813"/>
      <c r="AY92" s="813"/>
      <c r="AZ92" s="813"/>
      <c r="BA92" s="813"/>
      <c r="BB92" s="813"/>
      <c r="BC92" s="813"/>
      <c r="BD92" s="813"/>
      <c r="BE92" s="813"/>
      <c r="BF92" s="813"/>
      <c r="BG92" s="813"/>
      <c r="BH92" s="813"/>
      <c r="BI92" s="813"/>
      <c r="BJ92" s="813"/>
      <c r="BK92" s="813"/>
      <c r="BL92" s="813"/>
      <c r="BM92" s="814"/>
    </row>
    <row r="93" spans="1:65" s="136" customFormat="1" ht="20.25" customHeight="1">
      <c r="A93" s="125"/>
      <c r="B93" s="711"/>
      <c r="C93" s="810"/>
      <c r="D93" s="810"/>
      <c r="E93" s="810"/>
      <c r="F93" s="810"/>
      <c r="G93" s="810"/>
      <c r="H93" s="810"/>
      <c r="I93" s="810"/>
      <c r="J93" s="810"/>
      <c r="K93" s="810"/>
      <c r="L93" s="810"/>
      <c r="M93" s="810"/>
      <c r="N93" s="810"/>
      <c r="O93" s="810"/>
      <c r="P93" s="810"/>
      <c r="Q93" s="810"/>
      <c r="R93" s="810"/>
      <c r="S93" s="810"/>
      <c r="T93" s="810"/>
      <c r="U93" s="810"/>
      <c r="V93" s="810"/>
      <c r="W93" s="810"/>
      <c r="X93" s="712"/>
      <c r="Y93" s="711"/>
      <c r="Z93" s="810"/>
      <c r="AA93" s="810"/>
      <c r="AB93" s="810"/>
      <c r="AC93" s="810"/>
      <c r="AD93" s="810"/>
      <c r="AE93" s="810"/>
      <c r="AF93" s="810"/>
      <c r="AG93" s="810"/>
      <c r="AH93" s="810"/>
      <c r="AI93" s="810"/>
      <c r="AJ93" s="810"/>
      <c r="AK93" s="810"/>
      <c r="AL93" s="810"/>
      <c r="AM93" s="810"/>
      <c r="AN93" s="810"/>
      <c r="AO93" s="810"/>
      <c r="AP93" s="810"/>
      <c r="AQ93" s="810"/>
      <c r="AR93" s="810"/>
      <c r="AS93" s="810"/>
      <c r="AT93" s="815"/>
      <c r="AU93" s="816"/>
      <c r="AV93" s="816"/>
      <c r="AW93" s="816"/>
      <c r="AX93" s="816"/>
      <c r="AY93" s="816"/>
      <c r="AZ93" s="816"/>
      <c r="BA93" s="816"/>
      <c r="BB93" s="816"/>
      <c r="BC93" s="816"/>
      <c r="BD93" s="816"/>
      <c r="BE93" s="816"/>
      <c r="BF93" s="816"/>
      <c r="BG93" s="816"/>
      <c r="BH93" s="816"/>
      <c r="BI93" s="816"/>
      <c r="BJ93" s="816"/>
      <c r="BK93" s="816"/>
      <c r="BL93" s="816"/>
      <c r="BM93" s="817"/>
    </row>
    <row r="94" spans="1:65" s="136" customFormat="1" ht="20.25" customHeight="1">
      <c r="A94" s="125"/>
      <c r="B94" s="713"/>
      <c r="C94" s="811"/>
      <c r="D94" s="811"/>
      <c r="E94" s="811"/>
      <c r="F94" s="811"/>
      <c r="G94" s="811"/>
      <c r="H94" s="811"/>
      <c r="I94" s="811"/>
      <c r="J94" s="811"/>
      <c r="K94" s="811"/>
      <c r="L94" s="811"/>
      <c r="M94" s="811"/>
      <c r="N94" s="811"/>
      <c r="O94" s="811"/>
      <c r="P94" s="811"/>
      <c r="Q94" s="811"/>
      <c r="R94" s="811"/>
      <c r="S94" s="811"/>
      <c r="T94" s="811"/>
      <c r="U94" s="811"/>
      <c r="V94" s="811"/>
      <c r="W94" s="811"/>
      <c r="X94" s="714"/>
      <c r="Y94" s="713"/>
      <c r="Z94" s="811"/>
      <c r="AA94" s="811"/>
      <c r="AB94" s="811"/>
      <c r="AC94" s="811"/>
      <c r="AD94" s="811"/>
      <c r="AE94" s="811"/>
      <c r="AF94" s="811"/>
      <c r="AG94" s="811"/>
      <c r="AH94" s="811"/>
      <c r="AI94" s="811"/>
      <c r="AJ94" s="811"/>
      <c r="AK94" s="811"/>
      <c r="AL94" s="811"/>
      <c r="AM94" s="811"/>
      <c r="AN94" s="811"/>
      <c r="AO94" s="811"/>
      <c r="AP94" s="811"/>
      <c r="AQ94" s="811"/>
      <c r="AR94" s="811"/>
      <c r="AS94" s="811"/>
      <c r="AT94" s="818"/>
      <c r="AU94" s="819"/>
      <c r="AV94" s="819"/>
      <c r="AW94" s="819"/>
      <c r="AX94" s="819"/>
      <c r="AY94" s="819"/>
      <c r="AZ94" s="819"/>
      <c r="BA94" s="819"/>
      <c r="BB94" s="819"/>
      <c r="BC94" s="819"/>
      <c r="BD94" s="819"/>
      <c r="BE94" s="819"/>
      <c r="BF94" s="819"/>
      <c r="BG94" s="819"/>
      <c r="BH94" s="819"/>
      <c r="BI94" s="819"/>
      <c r="BJ94" s="819"/>
      <c r="BK94" s="819"/>
      <c r="BL94" s="819"/>
      <c r="BM94" s="820"/>
    </row>
    <row r="95" spans="1:65" s="136" customFormat="1" ht="20.25" customHeight="1">
      <c r="A95" s="125"/>
      <c r="B95" s="782"/>
      <c r="C95" s="783"/>
      <c r="D95" s="783"/>
      <c r="E95" s="783"/>
      <c r="F95" s="783"/>
      <c r="G95" s="783"/>
      <c r="H95" s="783"/>
      <c r="I95" s="783"/>
      <c r="J95" s="783"/>
      <c r="K95" s="783"/>
      <c r="L95" s="783"/>
      <c r="M95" s="783"/>
      <c r="N95" s="783"/>
      <c r="O95" s="783"/>
      <c r="P95" s="783"/>
      <c r="Q95" s="783"/>
      <c r="R95" s="783"/>
      <c r="S95" s="783"/>
      <c r="T95" s="783"/>
      <c r="U95" s="783"/>
      <c r="V95" s="783"/>
      <c r="W95" s="783"/>
      <c r="X95" s="784"/>
      <c r="Y95" s="782"/>
      <c r="Z95" s="783"/>
      <c r="AA95" s="783"/>
      <c r="AB95" s="783"/>
      <c r="AC95" s="783"/>
      <c r="AD95" s="783"/>
      <c r="AE95" s="783"/>
      <c r="AF95" s="783"/>
      <c r="AG95" s="783"/>
      <c r="AH95" s="783"/>
      <c r="AI95" s="783"/>
      <c r="AJ95" s="783"/>
      <c r="AK95" s="783"/>
      <c r="AL95" s="783"/>
      <c r="AM95" s="783"/>
      <c r="AN95" s="783"/>
      <c r="AO95" s="783"/>
      <c r="AP95" s="783"/>
      <c r="AQ95" s="783"/>
      <c r="AR95" s="783"/>
      <c r="AS95" s="783"/>
      <c r="AT95" s="730"/>
      <c r="AU95" s="731"/>
      <c r="AV95" s="731"/>
      <c r="AW95" s="731"/>
      <c r="AX95" s="731"/>
      <c r="AY95" s="731"/>
      <c r="AZ95" s="731"/>
      <c r="BA95" s="731"/>
      <c r="BB95" s="731"/>
      <c r="BC95" s="731"/>
      <c r="BD95" s="731"/>
      <c r="BE95" s="731"/>
      <c r="BF95" s="731"/>
      <c r="BG95" s="731"/>
      <c r="BH95" s="731"/>
      <c r="BI95" s="731"/>
      <c r="BJ95" s="731"/>
      <c r="BK95" s="731"/>
      <c r="BL95" s="731"/>
      <c r="BM95" s="732"/>
    </row>
    <row r="96" spans="1:65" s="136" customFormat="1" ht="20.25" customHeight="1">
      <c r="A96" s="125"/>
      <c r="B96" s="785"/>
      <c r="C96" s="786"/>
      <c r="D96" s="786"/>
      <c r="E96" s="786"/>
      <c r="F96" s="786"/>
      <c r="G96" s="786"/>
      <c r="H96" s="786"/>
      <c r="I96" s="786"/>
      <c r="J96" s="786"/>
      <c r="K96" s="786"/>
      <c r="L96" s="786"/>
      <c r="M96" s="786"/>
      <c r="N96" s="786"/>
      <c r="O96" s="786"/>
      <c r="P96" s="786"/>
      <c r="Q96" s="786"/>
      <c r="R96" s="786"/>
      <c r="S96" s="786"/>
      <c r="T96" s="786"/>
      <c r="U96" s="786"/>
      <c r="V96" s="786"/>
      <c r="W96" s="786"/>
      <c r="X96" s="787"/>
      <c r="Y96" s="785"/>
      <c r="Z96" s="786"/>
      <c r="AA96" s="786"/>
      <c r="AB96" s="786"/>
      <c r="AC96" s="786"/>
      <c r="AD96" s="786"/>
      <c r="AE96" s="786"/>
      <c r="AF96" s="786"/>
      <c r="AG96" s="786"/>
      <c r="AH96" s="786"/>
      <c r="AI96" s="786"/>
      <c r="AJ96" s="786"/>
      <c r="AK96" s="786"/>
      <c r="AL96" s="786"/>
      <c r="AM96" s="786"/>
      <c r="AN96" s="786"/>
      <c r="AO96" s="786"/>
      <c r="AP96" s="786"/>
      <c r="AQ96" s="786"/>
      <c r="AR96" s="786"/>
      <c r="AS96" s="786"/>
      <c r="AT96" s="733"/>
      <c r="AU96" s="734"/>
      <c r="AV96" s="734"/>
      <c r="AW96" s="734"/>
      <c r="AX96" s="734"/>
      <c r="AY96" s="734"/>
      <c r="AZ96" s="734"/>
      <c r="BA96" s="734"/>
      <c r="BB96" s="734"/>
      <c r="BC96" s="734"/>
      <c r="BD96" s="734"/>
      <c r="BE96" s="734"/>
      <c r="BF96" s="734"/>
      <c r="BG96" s="734"/>
      <c r="BH96" s="734"/>
      <c r="BI96" s="734"/>
      <c r="BJ96" s="734"/>
      <c r="BK96" s="734"/>
      <c r="BL96" s="734"/>
      <c r="BM96" s="735"/>
    </row>
    <row r="97" spans="1:65" s="136" customFormat="1" ht="20.25" customHeight="1">
      <c r="A97" s="125"/>
      <c r="B97" s="788"/>
      <c r="C97" s="789"/>
      <c r="D97" s="789"/>
      <c r="E97" s="789"/>
      <c r="F97" s="789"/>
      <c r="G97" s="789"/>
      <c r="H97" s="789"/>
      <c r="I97" s="789"/>
      <c r="J97" s="789"/>
      <c r="K97" s="789"/>
      <c r="L97" s="789"/>
      <c r="M97" s="789"/>
      <c r="N97" s="789"/>
      <c r="O97" s="789"/>
      <c r="P97" s="789"/>
      <c r="Q97" s="789"/>
      <c r="R97" s="789"/>
      <c r="S97" s="789"/>
      <c r="T97" s="789"/>
      <c r="U97" s="789"/>
      <c r="V97" s="789"/>
      <c r="W97" s="789"/>
      <c r="X97" s="790"/>
      <c r="Y97" s="788"/>
      <c r="Z97" s="789"/>
      <c r="AA97" s="789"/>
      <c r="AB97" s="789"/>
      <c r="AC97" s="789"/>
      <c r="AD97" s="789"/>
      <c r="AE97" s="789"/>
      <c r="AF97" s="789"/>
      <c r="AG97" s="789"/>
      <c r="AH97" s="789"/>
      <c r="AI97" s="789"/>
      <c r="AJ97" s="789"/>
      <c r="AK97" s="789"/>
      <c r="AL97" s="789"/>
      <c r="AM97" s="789"/>
      <c r="AN97" s="789"/>
      <c r="AO97" s="789"/>
      <c r="AP97" s="789"/>
      <c r="AQ97" s="789"/>
      <c r="AR97" s="789"/>
      <c r="AS97" s="789"/>
      <c r="AT97" s="736"/>
      <c r="AU97" s="737"/>
      <c r="AV97" s="737"/>
      <c r="AW97" s="737"/>
      <c r="AX97" s="737"/>
      <c r="AY97" s="737"/>
      <c r="AZ97" s="737"/>
      <c r="BA97" s="737"/>
      <c r="BB97" s="737"/>
      <c r="BC97" s="737"/>
      <c r="BD97" s="737"/>
      <c r="BE97" s="737"/>
      <c r="BF97" s="737"/>
      <c r="BG97" s="737"/>
      <c r="BH97" s="737"/>
      <c r="BI97" s="737"/>
      <c r="BJ97" s="737"/>
      <c r="BK97" s="737"/>
      <c r="BL97" s="737"/>
      <c r="BM97" s="738"/>
    </row>
    <row r="98" spans="1:65" s="136" customFormat="1" ht="20.25" customHeight="1">
      <c r="A98" s="125"/>
      <c r="B98" s="782"/>
      <c r="C98" s="783"/>
      <c r="D98" s="783"/>
      <c r="E98" s="783"/>
      <c r="F98" s="783"/>
      <c r="G98" s="783"/>
      <c r="H98" s="783"/>
      <c r="I98" s="783"/>
      <c r="J98" s="783"/>
      <c r="K98" s="783"/>
      <c r="L98" s="783"/>
      <c r="M98" s="783"/>
      <c r="N98" s="783"/>
      <c r="O98" s="783"/>
      <c r="P98" s="783"/>
      <c r="Q98" s="783"/>
      <c r="R98" s="783"/>
      <c r="S98" s="783"/>
      <c r="T98" s="783"/>
      <c r="U98" s="783"/>
      <c r="V98" s="783"/>
      <c r="W98" s="783"/>
      <c r="X98" s="784"/>
      <c r="Y98" s="782"/>
      <c r="Z98" s="783"/>
      <c r="AA98" s="783"/>
      <c r="AB98" s="783"/>
      <c r="AC98" s="783"/>
      <c r="AD98" s="783"/>
      <c r="AE98" s="783"/>
      <c r="AF98" s="783"/>
      <c r="AG98" s="783"/>
      <c r="AH98" s="783"/>
      <c r="AI98" s="783"/>
      <c r="AJ98" s="783"/>
      <c r="AK98" s="783"/>
      <c r="AL98" s="783"/>
      <c r="AM98" s="783"/>
      <c r="AN98" s="783"/>
      <c r="AO98" s="783"/>
      <c r="AP98" s="783"/>
      <c r="AQ98" s="783"/>
      <c r="AR98" s="783"/>
      <c r="AS98" s="783"/>
      <c r="AT98" s="730"/>
      <c r="AU98" s="731"/>
      <c r="AV98" s="731"/>
      <c r="AW98" s="731"/>
      <c r="AX98" s="731"/>
      <c r="AY98" s="731"/>
      <c r="AZ98" s="731"/>
      <c r="BA98" s="731"/>
      <c r="BB98" s="731"/>
      <c r="BC98" s="731"/>
      <c r="BD98" s="731"/>
      <c r="BE98" s="731"/>
      <c r="BF98" s="731"/>
      <c r="BG98" s="731"/>
      <c r="BH98" s="731"/>
      <c r="BI98" s="731"/>
      <c r="BJ98" s="731"/>
      <c r="BK98" s="731"/>
      <c r="BL98" s="731"/>
      <c r="BM98" s="732"/>
    </row>
    <row r="99" spans="1:65" s="136" customFormat="1" ht="20.25" customHeight="1">
      <c r="A99" s="125"/>
      <c r="B99" s="785"/>
      <c r="C99" s="786"/>
      <c r="D99" s="786"/>
      <c r="E99" s="786"/>
      <c r="F99" s="786"/>
      <c r="G99" s="786"/>
      <c r="H99" s="786"/>
      <c r="I99" s="786"/>
      <c r="J99" s="786"/>
      <c r="K99" s="786"/>
      <c r="L99" s="786"/>
      <c r="M99" s="786"/>
      <c r="N99" s="786"/>
      <c r="O99" s="786"/>
      <c r="P99" s="786"/>
      <c r="Q99" s="786"/>
      <c r="R99" s="786"/>
      <c r="S99" s="786"/>
      <c r="T99" s="786"/>
      <c r="U99" s="786"/>
      <c r="V99" s="786"/>
      <c r="W99" s="786"/>
      <c r="X99" s="787"/>
      <c r="Y99" s="785"/>
      <c r="Z99" s="786"/>
      <c r="AA99" s="786"/>
      <c r="AB99" s="786"/>
      <c r="AC99" s="786"/>
      <c r="AD99" s="786"/>
      <c r="AE99" s="786"/>
      <c r="AF99" s="786"/>
      <c r="AG99" s="786"/>
      <c r="AH99" s="786"/>
      <c r="AI99" s="786"/>
      <c r="AJ99" s="786"/>
      <c r="AK99" s="786"/>
      <c r="AL99" s="786"/>
      <c r="AM99" s="786"/>
      <c r="AN99" s="786"/>
      <c r="AO99" s="786"/>
      <c r="AP99" s="786"/>
      <c r="AQ99" s="786"/>
      <c r="AR99" s="786"/>
      <c r="AS99" s="786"/>
      <c r="AT99" s="733"/>
      <c r="AU99" s="734"/>
      <c r="AV99" s="734"/>
      <c r="AW99" s="734"/>
      <c r="AX99" s="734"/>
      <c r="AY99" s="734"/>
      <c r="AZ99" s="734"/>
      <c r="BA99" s="734"/>
      <c r="BB99" s="734"/>
      <c r="BC99" s="734"/>
      <c r="BD99" s="734"/>
      <c r="BE99" s="734"/>
      <c r="BF99" s="734"/>
      <c r="BG99" s="734"/>
      <c r="BH99" s="734"/>
      <c r="BI99" s="734"/>
      <c r="BJ99" s="734"/>
      <c r="BK99" s="734"/>
      <c r="BL99" s="734"/>
      <c r="BM99" s="735"/>
    </row>
    <row r="100" spans="1:65" s="136" customFormat="1" ht="20.25" customHeight="1">
      <c r="A100" s="125"/>
      <c r="B100" s="788"/>
      <c r="C100" s="789"/>
      <c r="D100" s="789"/>
      <c r="E100" s="789"/>
      <c r="F100" s="789"/>
      <c r="G100" s="789"/>
      <c r="H100" s="789"/>
      <c r="I100" s="789"/>
      <c r="J100" s="789"/>
      <c r="K100" s="789"/>
      <c r="L100" s="789"/>
      <c r="M100" s="789"/>
      <c r="N100" s="789"/>
      <c r="O100" s="789"/>
      <c r="P100" s="789"/>
      <c r="Q100" s="789"/>
      <c r="R100" s="789"/>
      <c r="S100" s="789"/>
      <c r="T100" s="789"/>
      <c r="U100" s="789"/>
      <c r="V100" s="789"/>
      <c r="W100" s="789"/>
      <c r="X100" s="790"/>
      <c r="Y100" s="788"/>
      <c r="Z100" s="789"/>
      <c r="AA100" s="789"/>
      <c r="AB100" s="789"/>
      <c r="AC100" s="789"/>
      <c r="AD100" s="789"/>
      <c r="AE100" s="789"/>
      <c r="AF100" s="789"/>
      <c r="AG100" s="789"/>
      <c r="AH100" s="789"/>
      <c r="AI100" s="789"/>
      <c r="AJ100" s="789"/>
      <c r="AK100" s="789"/>
      <c r="AL100" s="789"/>
      <c r="AM100" s="789"/>
      <c r="AN100" s="789"/>
      <c r="AO100" s="789"/>
      <c r="AP100" s="789"/>
      <c r="AQ100" s="789"/>
      <c r="AR100" s="789"/>
      <c r="AS100" s="789"/>
      <c r="AT100" s="736"/>
      <c r="AU100" s="737"/>
      <c r="AV100" s="737"/>
      <c r="AW100" s="737"/>
      <c r="AX100" s="737"/>
      <c r="AY100" s="737"/>
      <c r="AZ100" s="737"/>
      <c r="BA100" s="737"/>
      <c r="BB100" s="737"/>
      <c r="BC100" s="737"/>
      <c r="BD100" s="737"/>
      <c r="BE100" s="737"/>
      <c r="BF100" s="737"/>
      <c r="BG100" s="737"/>
      <c r="BH100" s="737"/>
      <c r="BI100" s="737"/>
      <c r="BJ100" s="737"/>
      <c r="BK100" s="737"/>
      <c r="BL100" s="737"/>
      <c r="BM100" s="738"/>
    </row>
    <row r="101" spans="1:65" s="136" customFormat="1" ht="20.25" customHeight="1">
      <c r="A101" s="125"/>
      <c r="B101" s="782"/>
      <c r="C101" s="783"/>
      <c r="D101" s="783"/>
      <c r="E101" s="783"/>
      <c r="F101" s="783"/>
      <c r="G101" s="783"/>
      <c r="H101" s="783"/>
      <c r="I101" s="783"/>
      <c r="J101" s="783"/>
      <c r="K101" s="783"/>
      <c r="L101" s="783"/>
      <c r="M101" s="783"/>
      <c r="N101" s="783"/>
      <c r="O101" s="783"/>
      <c r="P101" s="783"/>
      <c r="Q101" s="783"/>
      <c r="R101" s="783"/>
      <c r="S101" s="783"/>
      <c r="T101" s="783"/>
      <c r="U101" s="783"/>
      <c r="V101" s="783"/>
      <c r="W101" s="783"/>
      <c r="X101" s="784"/>
      <c r="Y101" s="782"/>
      <c r="Z101" s="783"/>
      <c r="AA101" s="783"/>
      <c r="AB101" s="783"/>
      <c r="AC101" s="783"/>
      <c r="AD101" s="783"/>
      <c r="AE101" s="783"/>
      <c r="AF101" s="783"/>
      <c r="AG101" s="783"/>
      <c r="AH101" s="783"/>
      <c r="AI101" s="783"/>
      <c r="AJ101" s="783"/>
      <c r="AK101" s="783"/>
      <c r="AL101" s="783"/>
      <c r="AM101" s="783"/>
      <c r="AN101" s="783"/>
      <c r="AO101" s="783"/>
      <c r="AP101" s="783"/>
      <c r="AQ101" s="783"/>
      <c r="AR101" s="783"/>
      <c r="AS101" s="783"/>
      <c r="AT101" s="730"/>
      <c r="AU101" s="731"/>
      <c r="AV101" s="731"/>
      <c r="AW101" s="731"/>
      <c r="AX101" s="731"/>
      <c r="AY101" s="731"/>
      <c r="AZ101" s="731"/>
      <c r="BA101" s="731"/>
      <c r="BB101" s="731"/>
      <c r="BC101" s="731"/>
      <c r="BD101" s="731"/>
      <c r="BE101" s="731"/>
      <c r="BF101" s="731"/>
      <c r="BG101" s="731"/>
      <c r="BH101" s="731"/>
      <c r="BI101" s="731"/>
      <c r="BJ101" s="731"/>
      <c r="BK101" s="731"/>
      <c r="BL101" s="731"/>
      <c r="BM101" s="732"/>
    </row>
    <row r="102" spans="1:65" s="136" customFormat="1" ht="20.25" customHeight="1">
      <c r="A102" s="125"/>
      <c r="B102" s="785"/>
      <c r="C102" s="786"/>
      <c r="D102" s="786"/>
      <c r="E102" s="786"/>
      <c r="F102" s="786"/>
      <c r="G102" s="786"/>
      <c r="H102" s="786"/>
      <c r="I102" s="786"/>
      <c r="J102" s="786"/>
      <c r="K102" s="786"/>
      <c r="L102" s="786"/>
      <c r="M102" s="786"/>
      <c r="N102" s="786"/>
      <c r="O102" s="786"/>
      <c r="P102" s="786"/>
      <c r="Q102" s="786"/>
      <c r="R102" s="786"/>
      <c r="S102" s="786"/>
      <c r="T102" s="786"/>
      <c r="U102" s="786"/>
      <c r="V102" s="786"/>
      <c r="W102" s="786"/>
      <c r="X102" s="787"/>
      <c r="Y102" s="785"/>
      <c r="Z102" s="786"/>
      <c r="AA102" s="786"/>
      <c r="AB102" s="786"/>
      <c r="AC102" s="786"/>
      <c r="AD102" s="786"/>
      <c r="AE102" s="786"/>
      <c r="AF102" s="786"/>
      <c r="AG102" s="786"/>
      <c r="AH102" s="786"/>
      <c r="AI102" s="786"/>
      <c r="AJ102" s="786"/>
      <c r="AK102" s="786"/>
      <c r="AL102" s="786"/>
      <c r="AM102" s="786"/>
      <c r="AN102" s="786"/>
      <c r="AO102" s="786"/>
      <c r="AP102" s="786"/>
      <c r="AQ102" s="786"/>
      <c r="AR102" s="786"/>
      <c r="AS102" s="786"/>
      <c r="AT102" s="733"/>
      <c r="AU102" s="734"/>
      <c r="AV102" s="734"/>
      <c r="AW102" s="734"/>
      <c r="AX102" s="734"/>
      <c r="AY102" s="734"/>
      <c r="AZ102" s="734"/>
      <c r="BA102" s="734"/>
      <c r="BB102" s="734"/>
      <c r="BC102" s="734"/>
      <c r="BD102" s="734"/>
      <c r="BE102" s="734"/>
      <c r="BF102" s="734"/>
      <c r="BG102" s="734"/>
      <c r="BH102" s="734"/>
      <c r="BI102" s="734"/>
      <c r="BJ102" s="734"/>
      <c r="BK102" s="734"/>
      <c r="BL102" s="734"/>
      <c r="BM102" s="735"/>
    </row>
    <row r="103" spans="1:65" s="146" customFormat="1" ht="20.25" customHeight="1">
      <c r="A103" s="141"/>
      <c r="B103" s="788"/>
      <c r="C103" s="789"/>
      <c r="D103" s="789"/>
      <c r="E103" s="789"/>
      <c r="F103" s="789"/>
      <c r="G103" s="789"/>
      <c r="H103" s="789"/>
      <c r="I103" s="789"/>
      <c r="J103" s="789"/>
      <c r="K103" s="789"/>
      <c r="L103" s="789"/>
      <c r="M103" s="789"/>
      <c r="N103" s="789"/>
      <c r="O103" s="789"/>
      <c r="P103" s="789"/>
      <c r="Q103" s="789"/>
      <c r="R103" s="789"/>
      <c r="S103" s="789"/>
      <c r="T103" s="789"/>
      <c r="U103" s="789"/>
      <c r="V103" s="789"/>
      <c r="W103" s="789"/>
      <c r="X103" s="790"/>
      <c r="Y103" s="788"/>
      <c r="Z103" s="789"/>
      <c r="AA103" s="789"/>
      <c r="AB103" s="789"/>
      <c r="AC103" s="789"/>
      <c r="AD103" s="789"/>
      <c r="AE103" s="789"/>
      <c r="AF103" s="789"/>
      <c r="AG103" s="789"/>
      <c r="AH103" s="789"/>
      <c r="AI103" s="789"/>
      <c r="AJ103" s="789"/>
      <c r="AK103" s="789"/>
      <c r="AL103" s="789"/>
      <c r="AM103" s="789"/>
      <c r="AN103" s="789"/>
      <c r="AO103" s="789"/>
      <c r="AP103" s="789"/>
      <c r="AQ103" s="789"/>
      <c r="AR103" s="789"/>
      <c r="AS103" s="789"/>
      <c r="AT103" s="736"/>
      <c r="AU103" s="737"/>
      <c r="AV103" s="737"/>
      <c r="AW103" s="737"/>
      <c r="AX103" s="737"/>
      <c r="AY103" s="737"/>
      <c r="AZ103" s="737"/>
      <c r="BA103" s="737"/>
      <c r="BB103" s="737"/>
      <c r="BC103" s="737"/>
      <c r="BD103" s="737"/>
      <c r="BE103" s="737"/>
      <c r="BF103" s="737"/>
      <c r="BG103" s="737"/>
      <c r="BH103" s="737"/>
      <c r="BI103" s="737"/>
      <c r="BJ103" s="737"/>
      <c r="BK103" s="737"/>
      <c r="BL103" s="737"/>
      <c r="BM103" s="738"/>
    </row>
    <row r="104" spans="1:65" s="146" customFormat="1" ht="20.25" customHeight="1">
      <c r="A104" s="141"/>
      <c r="B104" s="782"/>
      <c r="C104" s="783"/>
      <c r="D104" s="783"/>
      <c r="E104" s="783"/>
      <c r="F104" s="783"/>
      <c r="G104" s="783"/>
      <c r="H104" s="783"/>
      <c r="I104" s="783"/>
      <c r="J104" s="783"/>
      <c r="K104" s="783"/>
      <c r="L104" s="783"/>
      <c r="M104" s="783"/>
      <c r="N104" s="783"/>
      <c r="O104" s="783"/>
      <c r="P104" s="783"/>
      <c r="Q104" s="783"/>
      <c r="R104" s="783"/>
      <c r="S104" s="783"/>
      <c r="T104" s="783"/>
      <c r="U104" s="783"/>
      <c r="V104" s="783"/>
      <c r="W104" s="783"/>
      <c r="X104" s="784"/>
      <c r="Y104" s="782"/>
      <c r="Z104" s="783"/>
      <c r="AA104" s="783"/>
      <c r="AB104" s="783"/>
      <c r="AC104" s="783"/>
      <c r="AD104" s="783"/>
      <c r="AE104" s="783"/>
      <c r="AF104" s="783"/>
      <c r="AG104" s="783"/>
      <c r="AH104" s="783"/>
      <c r="AI104" s="783"/>
      <c r="AJ104" s="783"/>
      <c r="AK104" s="783"/>
      <c r="AL104" s="783"/>
      <c r="AM104" s="783"/>
      <c r="AN104" s="783"/>
      <c r="AO104" s="783"/>
      <c r="AP104" s="783"/>
      <c r="AQ104" s="783"/>
      <c r="AR104" s="783"/>
      <c r="AS104" s="783"/>
      <c r="AT104" s="730"/>
      <c r="AU104" s="731"/>
      <c r="AV104" s="731"/>
      <c r="AW104" s="731"/>
      <c r="AX104" s="731"/>
      <c r="AY104" s="731"/>
      <c r="AZ104" s="731"/>
      <c r="BA104" s="731"/>
      <c r="BB104" s="731"/>
      <c r="BC104" s="731"/>
      <c r="BD104" s="731"/>
      <c r="BE104" s="731"/>
      <c r="BF104" s="731"/>
      <c r="BG104" s="731"/>
      <c r="BH104" s="731"/>
      <c r="BI104" s="731"/>
      <c r="BJ104" s="731"/>
      <c r="BK104" s="731"/>
      <c r="BL104" s="731"/>
      <c r="BM104" s="732"/>
    </row>
    <row r="105" spans="1:65" s="146" customFormat="1" ht="20.25" customHeight="1">
      <c r="A105" s="141"/>
      <c r="B105" s="785"/>
      <c r="C105" s="786"/>
      <c r="D105" s="786"/>
      <c r="E105" s="786"/>
      <c r="F105" s="786"/>
      <c r="G105" s="786"/>
      <c r="H105" s="786"/>
      <c r="I105" s="786"/>
      <c r="J105" s="786"/>
      <c r="K105" s="786"/>
      <c r="L105" s="786"/>
      <c r="M105" s="786"/>
      <c r="N105" s="786"/>
      <c r="O105" s="786"/>
      <c r="P105" s="786"/>
      <c r="Q105" s="786"/>
      <c r="R105" s="786"/>
      <c r="S105" s="786"/>
      <c r="T105" s="786"/>
      <c r="U105" s="786"/>
      <c r="V105" s="786"/>
      <c r="W105" s="786"/>
      <c r="X105" s="787"/>
      <c r="Y105" s="785"/>
      <c r="Z105" s="786"/>
      <c r="AA105" s="786"/>
      <c r="AB105" s="786"/>
      <c r="AC105" s="786"/>
      <c r="AD105" s="786"/>
      <c r="AE105" s="786"/>
      <c r="AF105" s="786"/>
      <c r="AG105" s="786"/>
      <c r="AH105" s="786"/>
      <c r="AI105" s="786"/>
      <c r="AJ105" s="786"/>
      <c r="AK105" s="786"/>
      <c r="AL105" s="786"/>
      <c r="AM105" s="786"/>
      <c r="AN105" s="786"/>
      <c r="AO105" s="786"/>
      <c r="AP105" s="786"/>
      <c r="AQ105" s="786"/>
      <c r="AR105" s="786"/>
      <c r="AS105" s="786"/>
      <c r="AT105" s="733"/>
      <c r="AU105" s="734"/>
      <c r="AV105" s="734"/>
      <c r="AW105" s="734"/>
      <c r="AX105" s="734"/>
      <c r="AY105" s="734"/>
      <c r="AZ105" s="734"/>
      <c r="BA105" s="734"/>
      <c r="BB105" s="734"/>
      <c r="BC105" s="734"/>
      <c r="BD105" s="734"/>
      <c r="BE105" s="734"/>
      <c r="BF105" s="734"/>
      <c r="BG105" s="734"/>
      <c r="BH105" s="734"/>
      <c r="BI105" s="734"/>
      <c r="BJ105" s="734"/>
      <c r="BK105" s="734"/>
      <c r="BL105" s="734"/>
      <c r="BM105" s="735"/>
    </row>
    <row r="106" spans="1:65" s="146" customFormat="1" ht="20.25" customHeight="1">
      <c r="A106" s="141"/>
      <c r="B106" s="788"/>
      <c r="C106" s="789"/>
      <c r="D106" s="789"/>
      <c r="E106" s="789"/>
      <c r="F106" s="789"/>
      <c r="G106" s="789"/>
      <c r="H106" s="789"/>
      <c r="I106" s="789"/>
      <c r="J106" s="789"/>
      <c r="K106" s="789"/>
      <c r="L106" s="789"/>
      <c r="M106" s="789"/>
      <c r="N106" s="789"/>
      <c r="O106" s="789"/>
      <c r="P106" s="789"/>
      <c r="Q106" s="789"/>
      <c r="R106" s="789"/>
      <c r="S106" s="789"/>
      <c r="T106" s="789"/>
      <c r="U106" s="789"/>
      <c r="V106" s="789"/>
      <c r="W106" s="789"/>
      <c r="X106" s="790"/>
      <c r="Y106" s="788"/>
      <c r="Z106" s="789"/>
      <c r="AA106" s="789"/>
      <c r="AB106" s="789"/>
      <c r="AC106" s="789"/>
      <c r="AD106" s="789"/>
      <c r="AE106" s="789"/>
      <c r="AF106" s="789"/>
      <c r="AG106" s="789"/>
      <c r="AH106" s="789"/>
      <c r="AI106" s="789"/>
      <c r="AJ106" s="789"/>
      <c r="AK106" s="789"/>
      <c r="AL106" s="789"/>
      <c r="AM106" s="789"/>
      <c r="AN106" s="789"/>
      <c r="AO106" s="789"/>
      <c r="AP106" s="789"/>
      <c r="AQ106" s="789"/>
      <c r="AR106" s="789"/>
      <c r="AS106" s="789"/>
      <c r="AT106" s="736"/>
      <c r="AU106" s="737"/>
      <c r="AV106" s="737"/>
      <c r="AW106" s="737"/>
      <c r="AX106" s="737"/>
      <c r="AY106" s="737"/>
      <c r="AZ106" s="737"/>
      <c r="BA106" s="737"/>
      <c r="BB106" s="737"/>
      <c r="BC106" s="737"/>
      <c r="BD106" s="737"/>
      <c r="BE106" s="737"/>
      <c r="BF106" s="737"/>
      <c r="BG106" s="737"/>
      <c r="BH106" s="737"/>
      <c r="BI106" s="737"/>
      <c r="BJ106" s="737"/>
      <c r="BK106" s="737"/>
      <c r="BL106" s="737"/>
      <c r="BM106" s="738"/>
    </row>
    <row r="107" spans="1:65" s="146" customFormat="1" ht="20.25" customHeight="1">
      <c r="A107" s="141"/>
      <c r="B107" s="782"/>
      <c r="C107" s="783"/>
      <c r="D107" s="783"/>
      <c r="E107" s="783"/>
      <c r="F107" s="783"/>
      <c r="G107" s="783"/>
      <c r="H107" s="783"/>
      <c r="I107" s="783"/>
      <c r="J107" s="783"/>
      <c r="K107" s="783"/>
      <c r="L107" s="783"/>
      <c r="M107" s="783"/>
      <c r="N107" s="783"/>
      <c r="O107" s="783"/>
      <c r="P107" s="783"/>
      <c r="Q107" s="783"/>
      <c r="R107" s="783"/>
      <c r="S107" s="783"/>
      <c r="T107" s="783"/>
      <c r="U107" s="783"/>
      <c r="V107" s="783"/>
      <c r="W107" s="783"/>
      <c r="X107" s="784"/>
      <c r="Y107" s="782"/>
      <c r="Z107" s="783"/>
      <c r="AA107" s="783"/>
      <c r="AB107" s="783"/>
      <c r="AC107" s="783"/>
      <c r="AD107" s="783"/>
      <c r="AE107" s="783"/>
      <c r="AF107" s="783"/>
      <c r="AG107" s="783"/>
      <c r="AH107" s="783"/>
      <c r="AI107" s="783"/>
      <c r="AJ107" s="783"/>
      <c r="AK107" s="783"/>
      <c r="AL107" s="783"/>
      <c r="AM107" s="783"/>
      <c r="AN107" s="783"/>
      <c r="AO107" s="783"/>
      <c r="AP107" s="783"/>
      <c r="AQ107" s="783"/>
      <c r="AR107" s="783"/>
      <c r="AS107" s="783"/>
      <c r="AT107" s="730"/>
      <c r="AU107" s="731"/>
      <c r="AV107" s="731"/>
      <c r="AW107" s="731"/>
      <c r="AX107" s="731"/>
      <c r="AY107" s="731"/>
      <c r="AZ107" s="731"/>
      <c r="BA107" s="731"/>
      <c r="BB107" s="731"/>
      <c r="BC107" s="731"/>
      <c r="BD107" s="731"/>
      <c r="BE107" s="731"/>
      <c r="BF107" s="731"/>
      <c r="BG107" s="731"/>
      <c r="BH107" s="731"/>
      <c r="BI107" s="731"/>
      <c r="BJ107" s="731"/>
      <c r="BK107" s="731"/>
      <c r="BL107" s="731"/>
      <c r="BM107" s="732"/>
    </row>
    <row r="108" spans="1:65" s="146" customFormat="1" ht="20.25" customHeight="1">
      <c r="A108" s="141"/>
      <c r="B108" s="785"/>
      <c r="C108" s="786"/>
      <c r="D108" s="786"/>
      <c r="E108" s="786"/>
      <c r="F108" s="786"/>
      <c r="G108" s="786"/>
      <c r="H108" s="786"/>
      <c r="I108" s="786"/>
      <c r="J108" s="786"/>
      <c r="K108" s="786"/>
      <c r="L108" s="786"/>
      <c r="M108" s="786"/>
      <c r="N108" s="786"/>
      <c r="O108" s="786"/>
      <c r="P108" s="786"/>
      <c r="Q108" s="786"/>
      <c r="R108" s="786"/>
      <c r="S108" s="786"/>
      <c r="T108" s="786"/>
      <c r="U108" s="786"/>
      <c r="V108" s="786"/>
      <c r="W108" s="786"/>
      <c r="X108" s="787"/>
      <c r="Y108" s="785"/>
      <c r="Z108" s="786"/>
      <c r="AA108" s="786"/>
      <c r="AB108" s="786"/>
      <c r="AC108" s="786"/>
      <c r="AD108" s="786"/>
      <c r="AE108" s="786"/>
      <c r="AF108" s="786"/>
      <c r="AG108" s="786"/>
      <c r="AH108" s="786"/>
      <c r="AI108" s="786"/>
      <c r="AJ108" s="786"/>
      <c r="AK108" s="786"/>
      <c r="AL108" s="786"/>
      <c r="AM108" s="786"/>
      <c r="AN108" s="786"/>
      <c r="AO108" s="786"/>
      <c r="AP108" s="786"/>
      <c r="AQ108" s="786"/>
      <c r="AR108" s="786"/>
      <c r="AS108" s="786"/>
      <c r="AT108" s="733"/>
      <c r="AU108" s="734"/>
      <c r="AV108" s="734"/>
      <c r="AW108" s="734"/>
      <c r="AX108" s="734"/>
      <c r="AY108" s="734"/>
      <c r="AZ108" s="734"/>
      <c r="BA108" s="734"/>
      <c r="BB108" s="734"/>
      <c r="BC108" s="734"/>
      <c r="BD108" s="734"/>
      <c r="BE108" s="734"/>
      <c r="BF108" s="734"/>
      <c r="BG108" s="734"/>
      <c r="BH108" s="734"/>
      <c r="BI108" s="734"/>
      <c r="BJ108" s="734"/>
      <c r="BK108" s="734"/>
      <c r="BL108" s="734"/>
      <c r="BM108" s="735"/>
    </row>
    <row r="109" spans="1:65" s="146" customFormat="1" ht="20.25" customHeight="1">
      <c r="A109" s="141"/>
      <c r="B109" s="788"/>
      <c r="C109" s="789"/>
      <c r="D109" s="789"/>
      <c r="E109" s="789"/>
      <c r="F109" s="789"/>
      <c r="G109" s="789"/>
      <c r="H109" s="789"/>
      <c r="I109" s="789"/>
      <c r="J109" s="789"/>
      <c r="K109" s="789"/>
      <c r="L109" s="789"/>
      <c r="M109" s="789"/>
      <c r="N109" s="789"/>
      <c r="O109" s="789"/>
      <c r="P109" s="789"/>
      <c r="Q109" s="789"/>
      <c r="R109" s="789"/>
      <c r="S109" s="789"/>
      <c r="T109" s="789"/>
      <c r="U109" s="789"/>
      <c r="V109" s="789"/>
      <c r="W109" s="789"/>
      <c r="X109" s="790"/>
      <c r="Y109" s="788"/>
      <c r="Z109" s="789"/>
      <c r="AA109" s="789"/>
      <c r="AB109" s="789"/>
      <c r="AC109" s="789"/>
      <c r="AD109" s="789"/>
      <c r="AE109" s="789"/>
      <c r="AF109" s="789"/>
      <c r="AG109" s="789"/>
      <c r="AH109" s="789"/>
      <c r="AI109" s="789"/>
      <c r="AJ109" s="789"/>
      <c r="AK109" s="789"/>
      <c r="AL109" s="789"/>
      <c r="AM109" s="789"/>
      <c r="AN109" s="789"/>
      <c r="AO109" s="789"/>
      <c r="AP109" s="789"/>
      <c r="AQ109" s="789"/>
      <c r="AR109" s="789"/>
      <c r="AS109" s="789"/>
      <c r="AT109" s="736"/>
      <c r="AU109" s="737"/>
      <c r="AV109" s="737"/>
      <c r="AW109" s="737"/>
      <c r="AX109" s="737"/>
      <c r="AY109" s="737"/>
      <c r="AZ109" s="737"/>
      <c r="BA109" s="737"/>
      <c r="BB109" s="737"/>
      <c r="BC109" s="737"/>
      <c r="BD109" s="737"/>
      <c r="BE109" s="737"/>
      <c r="BF109" s="737"/>
      <c r="BG109" s="737"/>
      <c r="BH109" s="737"/>
      <c r="BI109" s="737"/>
      <c r="BJ109" s="737"/>
      <c r="BK109" s="737"/>
      <c r="BL109" s="737"/>
      <c r="BM109" s="738"/>
    </row>
    <row r="110" spans="1:57" s="146" customFormat="1" ht="20.25" customHeight="1">
      <c r="A110" s="141"/>
      <c r="B110" s="142"/>
      <c r="C110" s="64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4"/>
      <c r="AY110" s="144"/>
      <c r="AZ110" s="144"/>
      <c r="BA110" s="144"/>
      <c r="BB110" s="143"/>
      <c r="BC110" s="143"/>
      <c r="BD110" s="143"/>
      <c r="BE110" s="145"/>
    </row>
    <row r="111" spans="1:57" s="146" customFormat="1" ht="20.25" customHeight="1">
      <c r="A111" s="141" t="s">
        <v>536</v>
      </c>
      <c r="B111" s="142"/>
      <c r="C111" s="64"/>
      <c r="D111" s="16" t="s">
        <v>520</v>
      </c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4"/>
      <c r="AY111" s="144"/>
      <c r="AZ111" s="144"/>
      <c r="BA111" s="144"/>
      <c r="BB111" s="143"/>
      <c r="BC111" s="143"/>
      <c r="BD111" s="143"/>
      <c r="BE111" s="145"/>
    </row>
    <row r="112" spans="1:57" s="136" customFormat="1" ht="20.25" customHeight="1">
      <c r="A112" s="125"/>
      <c r="B112" s="138"/>
      <c r="C112" s="3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43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40"/>
      <c r="AY112" s="140"/>
      <c r="AZ112" s="140"/>
      <c r="BA112" s="140"/>
      <c r="BB112" s="135"/>
      <c r="BC112" s="135"/>
      <c r="BD112" s="135"/>
      <c r="BE112" s="137"/>
    </row>
    <row r="113" spans="1:57" s="136" customFormat="1" ht="20.25" customHeight="1">
      <c r="A113" s="125"/>
      <c r="B113" s="138"/>
      <c r="C113" s="3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43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40"/>
      <c r="AY113" s="140"/>
      <c r="AZ113" s="140"/>
      <c r="BA113" s="140"/>
      <c r="BB113" s="135"/>
      <c r="BC113" s="135"/>
      <c r="BD113" s="135"/>
      <c r="BE113" s="137"/>
    </row>
    <row r="114" spans="1:57" s="136" customFormat="1" ht="20.25" customHeight="1">
      <c r="A114" s="125"/>
      <c r="B114" s="138"/>
      <c r="C114" s="3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43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40"/>
      <c r="AY114" s="140"/>
      <c r="AZ114" s="140"/>
      <c r="BA114" s="140"/>
      <c r="BB114" s="135"/>
      <c r="BC114" s="135"/>
      <c r="BD114" s="135"/>
      <c r="BE114" s="137"/>
    </row>
    <row r="115" spans="1:57" s="136" customFormat="1" ht="20.25" customHeight="1">
      <c r="A115" s="125"/>
      <c r="B115" s="138"/>
      <c r="C115" s="3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43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40"/>
      <c r="AY115" s="140"/>
      <c r="AZ115" s="140"/>
      <c r="BA115" s="140"/>
      <c r="BB115" s="135"/>
      <c r="BC115" s="135"/>
      <c r="BD115" s="135"/>
      <c r="BE115" s="137"/>
    </row>
    <row r="116" spans="1:57" s="136" customFormat="1" ht="20.25" customHeight="1">
      <c r="A116" s="125"/>
      <c r="B116" s="138"/>
      <c r="C116" s="3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43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40"/>
      <c r="AY116" s="140"/>
      <c r="AZ116" s="140"/>
      <c r="BA116" s="140"/>
      <c r="BB116" s="135"/>
      <c r="BC116" s="135"/>
      <c r="BD116" s="135"/>
      <c r="BE116" s="137"/>
    </row>
    <row r="117" spans="1:57" s="136" customFormat="1" ht="20.25" customHeight="1">
      <c r="A117" s="125"/>
      <c r="B117" s="138"/>
      <c r="C117" s="3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43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40"/>
      <c r="AY117" s="140"/>
      <c r="AZ117" s="140"/>
      <c r="BA117" s="140"/>
      <c r="BB117" s="135"/>
      <c r="BC117" s="135"/>
      <c r="BD117" s="135"/>
      <c r="BE117" s="137"/>
    </row>
    <row r="118" spans="1:57" s="134" customFormat="1" ht="20.25" customHeight="1">
      <c r="A118" s="125"/>
      <c r="B118" s="133"/>
      <c r="D118" s="156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3"/>
      <c r="Q118" s="143"/>
      <c r="R118" s="143"/>
      <c r="S118" s="143"/>
      <c r="T118" s="143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689"/>
      <c r="AY118" s="689"/>
      <c r="AZ118" s="689"/>
      <c r="BA118" s="689"/>
      <c r="BB118" s="135"/>
      <c r="BC118" s="135"/>
      <c r="BD118" s="135"/>
      <c r="BE118" s="137"/>
    </row>
    <row r="119" spans="4:57" s="99" customFormat="1" ht="20.25" customHeight="1"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AX119" s="148"/>
      <c r="AY119" s="148"/>
      <c r="AZ119" s="148"/>
      <c r="BA119" s="148"/>
      <c r="BE119" s="157"/>
    </row>
    <row r="120" spans="4:77" s="150" customFormat="1" ht="20.25" customHeight="1">
      <c r="D120" s="781"/>
      <c r="E120" s="781"/>
      <c r="F120" s="781"/>
      <c r="G120" s="781"/>
      <c r="H120" s="781"/>
      <c r="I120" s="781"/>
      <c r="J120" s="781"/>
      <c r="K120" s="781"/>
      <c r="L120" s="781"/>
      <c r="M120" s="781"/>
      <c r="N120" s="781"/>
      <c r="O120" s="781"/>
      <c r="P120" s="781"/>
      <c r="Q120" s="781"/>
      <c r="R120" s="781"/>
      <c r="S120" s="139"/>
      <c r="T120" s="143"/>
      <c r="U120" s="135"/>
      <c r="V120" s="139"/>
      <c r="BT120" s="158"/>
      <c r="BX120" s="159"/>
      <c r="BY120" s="160"/>
    </row>
    <row r="121" spans="4:77" s="150" customFormat="1" ht="20.25" customHeight="1">
      <c r="D121" s="781"/>
      <c r="E121" s="781"/>
      <c r="F121" s="781"/>
      <c r="G121" s="781"/>
      <c r="H121" s="781"/>
      <c r="I121" s="781"/>
      <c r="J121" s="781"/>
      <c r="K121" s="781"/>
      <c r="L121" s="781"/>
      <c r="M121" s="781"/>
      <c r="N121" s="781"/>
      <c r="O121" s="781"/>
      <c r="P121" s="781"/>
      <c r="Q121" s="781"/>
      <c r="R121" s="781"/>
      <c r="S121" s="139"/>
      <c r="T121" s="143"/>
      <c r="U121" s="135"/>
      <c r="V121" s="139"/>
      <c r="BT121" s="158"/>
      <c r="BX121" s="161"/>
      <c r="BY121" s="162"/>
    </row>
    <row r="122" spans="4:77" s="150" customFormat="1" ht="20.25" customHeight="1">
      <c r="D122" s="781"/>
      <c r="E122" s="781"/>
      <c r="F122" s="781"/>
      <c r="G122" s="781"/>
      <c r="H122" s="781"/>
      <c r="I122" s="781"/>
      <c r="J122" s="781"/>
      <c r="K122" s="781"/>
      <c r="L122" s="781"/>
      <c r="M122" s="781"/>
      <c r="N122" s="781"/>
      <c r="O122" s="781"/>
      <c r="P122" s="781"/>
      <c r="Q122" s="781"/>
      <c r="R122" s="781"/>
      <c r="S122" s="139"/>
      <c r="T122" s="143"/>
      <c r="U122" s="135"/>
      <c r="V122" s="139"/>
      <c r="BT122" s="158"/>
      <c r="BX122" s="159"/>
      <c r="BY122" s="160"/>
    </row>
    <row r="123" spans="4:77" s="150" customFormat="1" ht="20.25" customHeight="1">
      <c r="D123" s="781"/>
      <c r="E123" s="781"/>
      <c r="F123" s="781"/>
      <c r="G123" s="781"/>
      <c r="H123" s="781"/>
      <c r="I123" s="781"/>
      <c r="J123" s="781"/>
      <c r="K123" s="781"/>
      <c r="L123" s="781"/>
      <c r="M123" s="781"/>
      <c r="N123" s="781"/>
      <c r="O123" s="781"/>
      <c r="P123" s="781"/>
      <c r="Q123" s="781"/>
      <c r="R123" s="781"/>
      <c r="S123" s="139"/>
      <c r="T123" s="143"/>
      <c r="U123" s="135"/>
      <c r="V123" s="139"/>
      <c r="BT123" s="158"/>
      <c r="BX123" s="161"/>
      <c r="BY123" s="162"/>
    </row>
    <row r="124" spans="4:77" s="150" customFormat="1" ht="20.25" customHeight="1">
      <c r="D124" s="781"/>
      <c r="E124" s="781"/>
      <c r="F124" s="781"/>
      <c r="G124" s="781"/>
      <c r="H124" s="781"/>
      <c r="I124" s="781"/>
      <c r="J124" s="781"/>
      <c r="K124" s="781"/>
      <c r="L124" s="781"/>
      <c r="M124" s="781"/>
      <c r="N124" s="781"/>
      <c r="O124" s="781"/>
      <c r="P124" s="781"/>
      <c r="Q124" s="781"/>
      <c r="R124" s="781"/>
      <c r="S124" s="139"/>
      <c r="T124" s="143"/>
      <c r="U124" s="135"/>
      <c r="V124" s="139"/>
      <c r="BT124" s="158"/>
      <c r="BX124" s="161"/>
      <c r="BY124" s="162"/>
    </row>
    <row r="125" spans="4:77" s="150" customFormat="1" ht="20.25" customHeight="1">
      <c r="D125" s="781"/>
      <c r="E125" s="781"/>
      <c r="F125" s="781"/>
      <c r="G125" s="781"/>
      <c r="H125" s="781"/>
      <c r="I125" s="781"/>
      <c r="J125" s="781"/>
      <c r="K125" s="781"/>
      <c r="L125" s="781"/>
      <c r="M125" s="781"/>
      <c r="N125" s="781"/>
      <c r="O125" s="781"/>
      <c r="P125" s="781"/>
      <c r="Q125" s="781"/>
      <c r="R125" s="781"/>
      <c r="S125" s="139"/>
      <c r="T125" s="143"/>
      <c r="U125" s="135"/>
      <c r="V125" s="139"/>
      <c r="BT125" s="158"/>
      <c r="BX125" s="161"/>
      <c r="BY125" s="162"/>
    </row>
    <row r="126" spans="4:77" s="150" customFormat="1" ht="20.25" customHeight="1">
      <c r="D126" s="781"/>
      <c r="E126" s="781"/>
      <c r="F126" s="781"/>
      <c r="G126" s="781"/>
      <c r="H126" s="781"/>
      <c r="I126" s="781"/>
      <c r="J126" s="781"/>
      <c r="K126" s="781"/>
      <c r="L126" s="781"/>
      <c r="M126" s="781"/>
      <c r="N126" s="781"/>
      <c r="O126" s="781"/>
      <c r="P126" s="781"/>
      <c r="Q126" s="781"/>
      <c r="R126" s="781"/>
      <c r="S126" s="139"/>
      <c r="T126" s="143"/>
      <c r="U126" s="135"/>
      <c r="V126" s="139"/>
      <c r="BT126" s="158"/>
      <c r="BX126" s="159"/>
      <c r="BY126" s="160"/>
    </row>
    <row r="127" spans="4:77" s="150" customFormat="1" ht="20.25" customHeight="1">
      <c r="D127" s="781"/>
      <c r="E127" s="781"/>
      <c r="F127" s="781"/>
      <c r="G127" s="781"/>
      <c r="H127" s="781"/>
      <c r="I127" s="781"/>
      <c r="J127" s="781"/>
      <c r="K127" s="781"/>
      <c r="L127" s="781"/>
      <c r="M127" s="781"/>
      <c r="N127" s="781"/>
      <c r="O127" s="781"/>
      <c r="P127" s="781"/>
      <c r="Q127" s="781"/>
      <c r="R127" s="781"/>
      <c r="S127" s="139"/>
      <c r="T127" s="143"/>
      <c r="U127" s="135"/>
      <c r="V127" s="139"/>
      <c r="BT127" s="158"/>
      <c r="BX127" s="161"/>
      <c r="BY127" s="162"/>
    </row>
    <row r="128" spans="4:77" s="150" customFormat="1" ht="20.25" customHeight="1">
      <c r="D128" s="781"/>
      <c r="E128" s="781"/>
      <c r="F128" s="781"/>
      <c r="G128" s="781"/>
      <c r="H128" s="781"/>
      <c r="I128" s="781"/>
      <c r="J128" s="781"/>
      <c r="K128" s="781"/>
      <c r="L128" s="781"/>
      <c r="M128" s="781"/>
      <c r="N128" s="781"/>
      <c r="O128" s="781"/>
      <c r="P128" s="781"/>
      <c r="Q128" s="781"/>
      <c r="R128" s="781"/>
      <c r="S128" s="139"/>
      <c r="T128" s="143"/>
      <c r="U128" s="135"/>
      <c r="V128" s="139"/>
      <c r="BT128" s="158"/>
      <c r="BX128" s="161"/>
      <c r="BY128" s="162"/>
    </row>
    <row r="129" spans="4:77" s="150" customFormat="1" ht="20.25" customHeight="1">
      <c r="D129" s="781"/>
      <c r="E129" s="781"/>
      <c r="F129" s="781"/>
      <c r="G129" s="781"/>
      <c r="H129" s="781"/>
      <c r="I129" s="781"/>
      <c r="J129" s="781"/>
      <c r="K129" s="781"/>
      <c r="L129" s="781"/>
      <c r="M129" s="781"/>
      <c r="N129" s="781"/>
      <c r="O129" s="781"/>
      <c r="P129" s="781"/>
      <c r="Q129" s="781"/>
      <c r="R129" s="781"/>
      <c r="S129" s="139"/>
      <c r="T129" s="143"/>
      <c r="U129" s="135"/>
      <c r="V129" s="139"/>
      <c r="BT129" s="158"/>
      <c r="BX129" s="161"/>
      <c r="BY129" s="162"/>
    </row>
    <row r="130" spans="4:77" s="150" customFormat="1" ht="20.25" customHeight="1">
      <c r="D130" s="781"/>
      <c r="E130" s="781"/>
      <c r="F130" s="781"/>
      <c r="G130" s="781"/>
      <c r="H130" s="781"/>
      <c r="I130" s="781"/>
      <c r="J130" s="781"/>
      <c r="K130" s="781"/>
      <c r="L130" s="781"/>
      <c r="M130" s="781"/>
      <c r="N130" s="781"/>
      <c r="O130" s="781"/>
      <c r="P130" s="781"/>
      <c r="Q130" s="781"/>
      <c r="R130" s="781"/>
      <c r="S130" s="139"/>
      <c r="T130" s="143"/>
      <c r="U130" s="135"/>
      <c r="V130" s="139"/>
      <c r="BT130" s="158"/>
      <c r="BX130" s="161"/>
      <c r="BY130" s="162"/>
    </row>
    <row r="131" spans="4:77" s="150" customFormat="1" ht="20.25" customHeight="1">
      <c r="D131" s="781"/>
      <c r="E131" s="781"/>
      <c r="F131" s="781"/>
      <c r="G131" s="781"/>
      <c r="H131" s="781"/>
      <c r="I131" s="781"/>
      <c r="J131" s="781"/>
      <c r="K131" s="781"/>
      <c r="L131" s="781"/>
      <c r="M131" s="781"/>
      <c r="N131" s="781"/>
      <c r="O131" s="781"/>
      <c r="P131" s="781"/>
      <c r="Q131" s="781"/>
      <c r="R131" s="781"/>
      <c r="S131" s="139"/>
      <c r="T131" s="143"/>
      <c r="U131" s="135"/>
      <c r="V131" s="139"/>
      <c r="BT131" s="158"/>
      <c r="BX131" s="159"/>
      <c r="BY131" s="160"/>
    </row>
    <row r="132" spans="4:77" s="150" customFormat="1" ht="20.25" customHeight="1">
      <c r="D132" s="781"/>
      <c r="E132" s="781"/>
      <c r="F132" s="781"/>
      <c r="G132" s="781"/>
      <c r="H132" s="781"/>
      <c r="I132" s="781"/>
      <c r="J132" s="781"/>
      <c r="K132" s="781"/>
      <c r="L132" s="781"/>
      <c r="M132" s="781"/>
      <c r="N132" s="781"/>
      <c r="O132" s="781"/>
      <c r="P132" s="781"/>
      <c r="Q132" s="781"/>
      <c r="R132" s="781"/>
      <c r="S132" s="139"/>
      <c r="T132" s="143"/>
      <c r="U132" s="135"/>
      <c r="V132" s="139"/>
      <c r="BT132" s="158"/>
      <c r="BX132" s="159"/>
      <c r="BY132" s="160"/>
    </row>
    <row r="133" spans="4:77" s="150" customFormat="1" ht="20.25" customHeight="1">
      <c r="D133" s="781"/>
      <c r="E133" s="781"/>
      <c r="F133" s="781"/>
      <c r="G133" s="781"/>
      <c r="H133" s="781"/>
      <c r="I133" s="781"/>
      <c r="J133" s="781"/>
      <c r="K133" s="781"/>
      <c r="L133" s="781"/>
      <c r="M133" s="781"/>
      <c r="N133" s="781"/>
      <c r="O133" s="781"/>
      <c r="P133" s="781"/>
      <c r="Q133" s="781"/>
      <c r="R133" s="781"/>
      <c r="S133" s="139"/>
      <c r="T133" s="143"/>
      <c r="U133" s="135"/>
      <c r="V133" s="139"/>
      <c r="BT133" s="158"/>
      <c r="BX133" s="161"/>
      <c r="BY133" s="162"/>
    </row>
    <row r="134" spans="4:77" s="150" customFormat="1" ht="20.25" customHeight="1">
      <c r="D134" s="781"/>
      <c r="E134" s="781"/>
      <c r="F134" s="781"/>
      <c r="G134" s="781"/>
      <c r="H134" s="781"/>
      <c r="I134" s="781"/>
      <c r="J134" s="781"/>
      <c r="K134" s="781"/>
      <c r="L134" s="781"/>
      <c r="M134" s="781"/>
      <c r="N134" s="781"/>
      <c r="O134" s="781"/>
      <c r="P134" s="781"/>
      <c r="Q134" s="781"/>
      <c r="R134" s="781"/>
      <c r="S134" s="139"/>
      <c r="T134" s="143"/>
      <c r="U134" s="135"/>
      <c r="V134" s="139"/>
      <c r="BT134" s="158"/>
      <c r="BX134" s="161"/>
      <c r="BY134" s="162"/>
    </row>
    <row r="135" spans="4:77" s="150" customFormat="1" ht="20.25" customHeight="1">
      <c r="D135" s="781"/>
      <c r="E135" s="781"/>
      <c r="F135" s="781"/>
      <c r="G135" s="781"/>
      <c r="H135" s="781"/>
      <c r="I135" s="781"/>
      <c r="J135" s="781"/>
      <c r="K135" s="781"/>
      <c r="L135" s="781"/>
      <c r="M135" s="781"/>
      <c r="N135" s="781"/>
      <c r="O135" s="781"/>
      <c r="P135" s="781"/>
      <c r="Q135" s="781"/>
      <c r="R135" s="781"/>
      <c r="S135" s="139"/>
      <c r="T135" s="143"/>
      <c r="U135" s="135"/>
      <c r="V135" s="139"/>
      <c r="BT135" s="158"/>
      <c r="BX135" s="159"/>
      <c r="BY135" s="160"/>
    </row>
    <row r="136" spans="4:77" s="150" customFormat="1" ht="20.25" customHeight="1">
      <c r="D136" s="781"/>
      <c r="E136" s="781"/>
      <c r="F136" s="781"/>
      <c r="G136" s="781"/>
      <c r="H136" s="781"/>
      <c r="I136" s="781"/>
      <c r="J136" s="781"/>
      <c r="K136" s="781"/>
      <c r="L136" s="781"/>
      <c r="M136" s="781"/>
      <c r="N136" s="781"/>
      <c r="O136" s="781"/>
      <c r="P136" s="781"/>
      <c r="Q136" s="781"/>
      <c r="R136" s="781"/>
      <c r="S136" s="139"/>
      <c r="T136" s="143"/>
      <c r="U136" s="135"/>
      <c r="V136" s="139"/>
      <c r="BT136" s="158"/>
      <c r="BX136" s="159"/>
      <c r="BY136" s="160"/>
    </row>
    <row r="137" spans="4:77" s="150" customFormat="1" ht="20.25" customHeight="1">
      <c r="D137" s="781"/>
      <c r="E137" s="781"/>
      <c r="F137" s="781"/>
      <c r="G137" s="781"/>
      <c r="H137" s="781"/>
      <c r="I137" s="781"/>
      <c r="J137" s="781"/>
      <c r="K137" s="781"/>
      <c r="L137" s="781"/>
      <c r="M137" s="781"/>
      <c r="N137" s="781"/>
      <c r="O137" s="781"/>
      <c r="P137" s="781"/>
      <c r="Q137" s="781"/>
      <c r="R137" s="781"/>
      <c r="S137" s="139"/>
      <c r="T137" s="143"/>
      <c r="U137" s="135"/>
      <c r="V137" s="139"/>
      <c r="BT137" s="158"/>
      <c r="BX137" s="161"/>
      <c r="BY137" s="162"/>
    </row>
    <row r="138" spans="4:77" s="150" customFormat="1" ht="20.25" customHeight="1">
      <c r="D138" s="781"/>
      <c r="E138" s="781"/>
      <c r="F138" s="781"/>
      <c r="G138" s="781"/>
      <c r="H138" s="781"/>
      <c r="I138" s="781"/>
      <c r="J138" s="781"/>
      <c r="K138" s="781"/>
      <c r="L138" s="781"/>
      <c r="M138" s="781"/>
      <c r="N138" s="781"/>
      <c r="O138" s="781"/>
      <c r="P138" s="781"/>
      <c r="Q138" s="781"/>
      <c r="R138" s="781"/>
      <c r="S138" s="139"/>
      <c r="T138" s="143"/>
      <c r="U138" s="135"/>
      <c r="V138" s="139"/>
      <c r="BT138" s="158"/>
      <c r="BX138" s="161"/>
      <c r="BY138" s="162"/>
    </row>
    <row r="139" spans="4:77" s="150" customFormat="1" ht="20.25" customHeight="1">
      <c r="D139" s="781"/>
      <c r="E139" s="781"/>
      <c r="F139" s="781"/>
      <c r="G139" s="781"/>
      <c r="H139" s="781"/>
      <c r="I139" s="781"/>
      <c r="J139" s="781"/>
      <c r="K139" s="781"/>
      <c r="L139" s="781"/>
      <c r="M139" s="781"/>
      <c r="N139" s="781"/>
      <c r="O139" s="781"/>
      <c r="P139" s="781"/>
      <c r="Q139" s="781"/>
      <c r="R139" s="781"/>
      <c r="S139" s="139"/>
      <c r="T139" s="143"/>
      <c r="U139" s="135"/>
      <c r="V139" s="139"/>
      <c r="BT139" s="158"/>
      <c r="BX139" s="159"/>
      <c r="BY139" s="160"/>
    </row>
    <row r="140" spans="4:77" s="150" customFormat="1" ht="20.25" customHeight="1">
      <c r="D140" s="781"/>
      <c r="E140" s="781"/>
      <c r="F140" s="781"/>
      <c r="G140" s="781"/>
      <c r="H140" s="781"/>
      <c r="I140" s="781"/>
      <c r="J140" s="781"/>
      <c r="K140" s="781"/>
      <c r="L140" s="781"/>
      <c r="M140" s="781"/>
      <c r="N140" s="781"/>
      <c r="O140" s="781"/>
      <c r="P140" s="781"/>
      <c r="Q140" s="781"/>
      <c r="R140" s="781"/>
      <c r="S140" s="139"/>
      <c r="T140" s="143"/>
      <c r="U140" s="135"/>
      <c r="V140" s="139"/>
      <c r="BT140" s="158"/>
      <c r="BX140" s="159"/>
      <c r="BY140" s="160"/>
    </row>
    <row r="141" spans="4:77" s="150" customFormat="1" ht="20.25" customHeight="1">
      <c r="D141" s="781"/>
      <c r="E141" s="781"/>
      <c r="F141" s="781"/>
      <c r="G141" s="781"/>
      <c r="H141" s="781"/>
      <c r="I141" s="781"/>
      <c r="J141" s="781"/>
      <c r="K141" s="781"/>
      <c r="L141" s="781"/>
      <c r="M141" s="781"/>
      <c r="N141" s="781"/>
      <c r="O141" s="781"/>
      <c r="P141" s="781"/>
      <c r="Q141" s="781"/>
      <c r="R141" s="781"/>
      <c r="S141" s="163"/>
      <c r="T141" s="164"/>
      <c r="BT141" s="158"/>
      <c r="BX141" s="161"/>
      <c r="BY141" s="162"/>
    </row>
    <row r="142" spans="4:20" ht="20.25" customHeight="1"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</row>
    <row r="143" spans="4:20" ht="20.25" customHeight="1"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</row>
    <row r="144" spans="4:20" ht="20.25" customHeight="1"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</row>
    <row r="145" spans="4:20" ht="20.25" customHeight="1"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</row>
    <row r="146" spans="4:20" ht="20.25" customHeight="1"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</row>
    <row r="147" spans="4:20" ht="20.25" customHeight="1"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</row>
    <row r="148" spans="4:20" ht="20.25" customHeight="1"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</row>
    <row r="149" spans="4:20" ht="20.25" customHeight="1"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</row>
    <row r="150" spans="4:20" ht="20.25" customHeight="1"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</row>
    <row r="151" spans="4:20" ht="20.25" customHeight="1"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</row>
    <row r="152" spans="4:20" ht="20.25" customHeight="1"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</row>
    <row r="153" spans="4:20" ht="20.25" customHeight="1"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</row>
    <row r="154" spans="4:20" ht="20.25" customHeight="1"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</row>
    <row r="155" spans="4:20" ht="20.25" customHeight="1"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</row>
  </sheetData>
  <sheetProtection sheet="1"/>
  <mergeCells count="670">
    <mergeCell ref="BG71:BM73"/>
    <mergeCell ref="AT98:BM100"/>
    <mergeCell ref="B101:X103"/>
    <mergeCell ref="Y101:AS103"/>
    <mergeCell ref="AT101:BM103"/>
    <mergeCell ref="B107:X109"/>
    <mergeCell ref="Y107:AS109"/>
    <mergeCell ref="AT107:BM109"/>
    <mergeCell ref="B104:X106"/>
    <mergeCell ref="Y104:AS106"/>
    <mergeCell ref="B85:S88"/>
    <mergeCell ref="T85:BM88"/>
    <mergeCell ref="B92:X94"/>
    <mergeCell ref="Y92:AS94"/>
    <mergeCell ref="AT92:BM94"/>
    <mergeCell ref="AT83:BM83"/>
    <mergeCell ref="AZ69:BF69"/>
    <mergeCell ref="T70:U70"/>
    <mergeCell ref="V70:Y70"/>
    <mergeCell ref="Z70:AF70"/>
    <mergeCell ref="AG70:AH70"/>
    <mergeCell ref="AI70:AL70"/>
    <mergeCell ref="AM70:AS70"/>
    <mergeCell ref="AT70:AU70"/>
    <mergeCell ref="AV70:AY70"/>
    <mergeCell ref="AZ70:BF70"/>
    <mergeCell ref="AI68:AL68"/>
    <mergeCell ref="AM68:AS68"/>
    <mergeCell ref="AT68:AU68"/>
    <mergeCell ref="AV68:AY68"/>
    <mergeCell ref="AZ68:BF68"/>
    <mergeCell ref="BG68:BM70"/>
    <mergeCell ref="AI69:AL69"/>
    <mergeCell ref="AM69:AS69"/>
    <mergeCell ref="AT69:AU69"/>
    <mergeCell ref="AV69:AY69"/>
    <mergeCell ref="B68:C70"/>
    <mergeCell ref="D68:S70"/>
    <mergeCell ref="T68:U68"/>
    <mergeCell ref="V68:Y68"/>
    <mergeCell ref="Z68:AF68"/>
    <mergeCell ref="AG68:AH68"/>
    <mergeCell ref="T69:U69"/>
    <mergeCell ref="V69:Y69"/>
    <mergeCell ref="Z69:AF69"/>
    <mergeCell ref="AG69:AH69"/>
    <mergeCell ref="AZ66:BF66"/>
    <mergeCell ref="T67:U67"/>
    <mergeCell ref="V67:Y67"/>
    <mergeCell ref="Z67:AF67"/>
    <mergeCell ref="AG67:AH67"/>
    <mergeCell ref="AI67:AL67"/>
    <mergeCell ref="AM67:AS67"/>
    <mergeCell ref="AT67:AU67"/>
    <mergeCell ref="AV67:AY67"/>
    <mergeCell ref="AZ67:BF67"/>
    <mergeCell ref="AI65:AL65"/>
    <mergeCell ref="AM65:AS65"/>
    <mergeCell ref="AT65:AU65"/>
    <mergeCell ref="AV65:AY65"/>
    <mergeCell ref="AZ65:BF65"/>
    <mergeCell ref="BG65:BM67"/>
    <mergeCell ref="AI66:AL66"/>
    <mergeCell ref="AM66:AS66"/>
    <mergeCell ref="AT66:AU66"/>
    <mergeCell ref="AV66:AY66"/>
    <mergeCell ref="B65:C67"/>
    <mergeCell ref="D65:S67"/>
    <mergeCell ref="T65:U65"/>
    <mergeCell ref="V65:Y65"/>
    <mergeCell ref="Z65:AF65"/>
    <mergeCell ref="AG65:AH65"/>
    <mergeCell ref="T66:U66"/>
    <mergeCell ref="V66:Y66"/>
    <mergeCell ref="Z66:AF66"/>
    <mergeCell ref="AG66:AH66"/>
    <mergeCell ref="AZ63:BF63"/>
    <mergeCell ref="T64:U64"/>
    <mergeCell ref="V64:Y64"/>
    <mergeCell ref="Z64:AF64"/>
    <mergeCell ref="AG64:AH64"/>
    <mergeCell ref="AI64:AL64"/>
    <mergeCell ref="AM64:AS64"/>
    <mergeCell ref="AT64:AU64"/>
    <mergeCell ref="AV64:AY64"/>
    <mergeCell ref="AZ64:BF64"/>
    <mergeCell ref="AI62:AL62"/>
    <mergeCell ref="AM62:AS62"/>
    <mergeCell ref="AT62:AU62"/>
    <mergeCell ref="AV62:AY62"/>
    <mergeCell ref="AZ62:BF62"/>
    <mergeCell ref="BG62:BM64"/>
    <mergeCell ref="AI63:AL63"/>
    <mergeCell ref="AM63:AS63"/>
    <mergeCell ref="AT63:AU63"/>
    <mergeCell ref="AV63:AY63"/>
    <mergeCell ref="B62:C64"/>
    <mergeCell ref="D62:S64"/>
    <mergeCell ref="T62:U62"/>
    <mergeCell ref="V62:Y62"/>
    <mergeCell ref="Z62:AF62"/>
    <mergeCell ref="AG62:AH62"/>
    <mergeCell ref="T63:U63"/>
    <mergeCell ref="V63:Y63"/>
    <mergeCell ref="Z63:AF63"/>
    <mergeCell ref="AG63:AH63"/>
    <mergeCell ref="AZ60:BF60"/>
    <mergeCell ref="T61:U61"/>
    <mergeCell ref="V61:Y61"/>
    <mergeCell ref="Z61:AF61"/>
    <mergeCell ref="AG61:AH61"/>
    <mergeCell ref="AI61:AL61"/>
    <mergeCell ref="AM61:AS61"/>
    <mergeCell ref="AT61:AU61"/>
    <mergeCell ref="AV61:AY61"/>
    <mergeCell ref="AZ61:BF61"/>
    <mergeCell ref="AI59:AL59"/>
    <mergeCell ref="AM59:AS59"/>
    <mergeCell ref="AT59:AU59"/>
    <mergeCell ref="AV59:AY59"/>
    <mergeCell ref="AZ59:BF59"/>
    <mergeCell ref="BG59:BM61"/>
    <mergeCell ref="AI60:AL60"/>
    <mergeCell ref="AM60:AS60"/>
    <mergeCell ref="AT60:AU60"/>
    <mergeCell ref="AV60:AY60"/>
    <mergeCell ref="B59:C61"/>
    <mergeCell ref="D59:S61"/>
    <mergeCell ref="T59:U59"/>
    <mergeCell ref="V59:Y59"/>
    <mergeCell ref="Z59:AF59"/>
    <mergeCell ref="AG59:AH59"/>
    <mergeCell ref="T60:U60"/>
    <mergeCell ref="V60:Y60"/>
    <mergeCell ref="Z60:AF60"/>
    <mergeCell ref="AG60:AH60"/>
    <mergeCell ref="AZ57:BF57"/>
    <mergeCell ref="T58:U58"/>
    <mergeCell ref="V58:Y58"/>
    <mergeCell ref="Z58:AF58"/>
    <mergeCell ref="AG58:AH58"/>
    <mergeCell ref="AI58:AL58"/>
    <mergeCell ref="AM58:AS58"/>
    <mergeCell ref="AT58:AU58"/>
    <mergeCell ref="AV58:AY58"/>
    <mergeCell ref="AZ58:BF58"/>
    <mergeCell ref="AI56:AL56"/>
    <mergeCell ref="AM56:AS56"/>
    <mergeCell ref="AT56:AU56"/>
    <mergeCell ref="AV56:AY56"/>
    <mergeCell ref="AZ56:BF56"/>
    <mergeCell ref="BG56:BM58"/>
    <mergeCell ref="AI57:AL57"/>
    <mergeCell ref="AM57:AS57"/>
    <mergeCell ref="AT57:AU57"/>
    <mergeCell ref="AV57:AY57"/>
    <mergeCell ref="B56:C58"/>
    <mergeCell ref="D56:S58"/>
    <mergeCell ref="T56:U56"/>
    <mergeCell ref="V56:Y56"/>
    <mergeCell ref="Z56:AF56"/>
    <mergeCell ref="AG56:AH56"/>
    <mergeCell ref="T57:U57"/>
    <mergeCell ref="V57:Y57"/>
    <mergeCell ref="Z57:AF57"/>
    <mergeCell ref="AG57:AH57"/>
    <mergeCell ref="AZ54:BF54"/>
    <mergeCell ref="T55:U55"/>
    <mergeCell ref="V55:Y55"/>
    <mergeCell ref="Z55:AF55"/>
    <mergeCell ref="AG55:AH55"/>
    <mergeCell ref="AI55:AL55"/>
    <mergeCell ref="AM55:AS55"/>
    <mergeCell ref="AT55:AU55"/>
    <mergeCell ref="AV55:AY55"/>
    <mergeCell ref="AZ55:BF55"/>
    <mergeCell ref="AI53:AL53"/>
    <mergeCell ref="AM53:AS53"/>
    <mergeCell ref="AT53:AU53"/>
    <mergeCell ref="AV53:AY53"/>
    <mergeCell ref="AZ53:BF53"/>
    <mergeCell ref="BG53:BM55"/>
    <mergeCell ref="AI54:AL54"/>
    <mergeCell ref="AM54:AS54"/>
    <mergeCell ref="AT54:AU54"/>
    <mergeCell ref="AV54:AY54"/>
    <mergeCell ref="B53:C55"/>
    <mergeCell ref="D53:S55"/>
    <mergeCell ref="T53:U53"/>
    <mergeCell ref="V53:Y53"/>
    <mergeCell ref="Z53:AF53"/>
    <mergeCell ref="AG53:AH53"/>
    <mergeCell ref="T54:U54"/>
    <mergeCell ref="V54:Y54"/>
    <mergeCell ref="Z54:AF54"/>
    <mergeCell ref="AG54:AH54"/>
    <mergeCell ref="AZ51:BF51"/>
    <mergeCell ref="T52:U52"/>
    <mergeCell ref="V52:Y52"/>
    <mergeCell ref="Z52:AF52"/>
    <mergeCell ref="AG52:AH52"/>
    <mergeCell ref="AI52:AL52"/>
    <mergeCell ref="AM52:AS52"/>
    <mergeCell ref="AT52:AU52"/>
    <mergeCell ref="AV52:AY52"/>
    <mergeCell ref="AZ52:BF52"/>
    <mergeCell ref="AI50:AL50"/>
    <mergeCell ref="AM50:AS50"/>
    <mergeCell ref="AT50:AU50"/>
    <mergeCell ref="AV50:AY50"/>
    <mergeCell ref="AZ50:BF50"/>
    <mergeCell ref="BG50:BM52"/>
    <mergeCell ref="AI51:AL51"/>
    <mergeCell ref="AM51:AS51"/>
    <mergeCell ref="AT51:AU51"/>
    <mergeCell ref="AV51:AY51"/>
    <mergeCell ref="B50:C52"/>
    <mergeCell ref="D50:S52"/>
    <mergeCell ref="T50:U50"/>
    <mergeCell ref="V50:Y50"/>
    <mergeCell ref="Z50:AF50"/>
    <mergeCell ref="AG50:AH50"/>
    <mergeCell ref="T51:U51"/>
    <mergeCell ref="V51:Y51"/>
    <mergeCell ref="Z51:AF51"/>
    <mergeCell ref="AG51:AH51"/>
    <mergeCell ref="AZ48:BF48"/>
    <mergeCell ref="T49:U49"/>
    <mergeCell ref="V49:Y49"/>
    <mergeCell ref="Z49:AF49"/>
    <mergeCell ref="AG49:AH49"/>
    <mergeCell ref="AI49:AL49"/>
    <mergeCell ref="AM49:AS49"/>
    <mergeCell ref="AT49:AU49"/>
    <mergeCell ref="AV49:AY49"/>
    <mergeCell ref="AZ49:BF49"/>
    <mergeCell ref="AI47:AL47"/>
    <mergeCell ref="AM47:AS47"/>
    <mergeCell ref="AT47:AU47"/>
    <mergeCell ref="AV47:AY47"/>
    <mergeCell ref="AZ47:BF47"/>
    <mergeCell ref="BG47:BM49"/>
    <mergeCell ref="AI48:AL48"/>
    <mergeCell ref="AM48:AS48"/>
    <mergeCell ref="AT48:AU48"/>
    <mergeCell ref="AV48:AY48"/>
    <mergeCell ref="B47:C49"/>
    <mergeCell ref="D47:S49"/>
    <mergeCell ref="T47:U47"/>
    <mergeCell ref="V47:Y47"/>
    <mergeCell ref="Z47:AF47"/>
    <mergeCell ref="AG47:AH47"/>
    <mergeCell ref="T48:U48"/>
    <mergeCell ref="V48:Y48"/>
    <mergeCell ref="Z48:AF48"/>
    <mergeCell ref="AG48:AH48"/>
    <mergeCell ref="AZ45:BF45"/>
    <mergeCell ref="T46:U46"/>
    <mergeCell ref="V46:Y46"/>
    <mergeCell ref="Z46:AF46"/>
    <mergeCell ref="AG46:AH46"/>
    <mergeCell ref="AI46:AL46"/>
    <mergeCell ref="AM46:AS46"/>
    <mergeCell ref="AT46:AU46"/>
    <mergeCell ref="AV46:AY46"/>
    <mergeCell ref="AZ46:BF46"/>
    <mergeCell ref="AI44:AL44"/>
    <mergeCell ref="AM44:AS44"/>
    <mergeCell ref="AT44:AU44"/>
    <mergeCell ref="AV44:AY44"/>
    <mergeCell ref="AZ44:BF44"/>
    <mergeCell ref="BG44:BM46"/>
    <mergeCell ref="AI45:AL45"/>
    <mergeCell ref="AM45:AS45"/>
    <mergeCell ref="AT45:AU45"/>
    <mergeCell ref="AV45:AY45"/>
    <mergeCell ref="B44:C46"/>
    <mergeCell ref="D44:S46"/>
    <mergeCell ref="T44:U44"/>
    <mergeCell ref="V44:Y44"/>
    <mergeCell ref="Z44:AF44"/>
    <mergeCell ref="AG44:AH44"/>
    <mergeCell ref="T45:U45"/>
    <mergeCell ref="V45:Y45"/>
    <mergeCell ref="Z45:AF45"/>
    <mergeCell ref="AG45:AH45"/>
    <mergeCell ref="AZ42:BF42"/>
    <mergeCell ref="T43:U43"/>
    <mergeCell ref="V43:Y43"/>
    <mergeCell ref="Z43:AF43"/>
    <mergeCell ref="AG43:AH43"/>
    <mergeCell ref="AI43:AL43"/>
    <mergeCell ref="AM43:AS43"/>
    <mergeCell ref="AT43:AU43"/>
    <mergeCell ref="AV43:AY43"/>
    <mergeCell ref="AZ43:BF43"/>
    <mergeCell ref="AI41:AL41"/>
    <mergeCell ref="AM41:AS41"/>
    <mergeCell ref="AT41:AU41"/>
    <mergeCell ref="AV41:AY41"/>
    <mergeCell ref="AZ41:BF41"/>
    <mergeCell ref="BG41:BM43"/>
    <mergeCell ref="AI42:AL42"/>
    <mergeCell ref="AM42:AS42"/>
    <mergeCell ref="AT42:AU42"/>
    <mergeCell ref="AV42:AY42"/>
    <mergeCell ref="D141:R141"/>
    <mergeCell ref="D41:S43"/>
    <mergeCell ref="T41:U41"/>
    <mergeCell ref="V41:Y41"/>
    <mergeCell ref="Z41:AF41"/>
    <mergeCell ref="AG41:AH41"/>
    <mergeCell ref="T42:U42"/>
    <mergeCell ref="V42:Y42"/>
    <mergeCell ref="Z42:AF42"/>
    <mergeCell ref="AG42:AH42"/>
    <mergeCell ref="D135:R135"/>
    <mergeCell ref="D136:R136"/>
    <mergeCell ref="D137:R137"/>
    <mergeCell ref="D138:R138"/>
    <mergeCell ref="D139:R139"/>
    <mergeCell ref="D140:R140"/>
    <mergeCell ref="D129:R129"/>
    <mergeCell ref="D130:R130"/>
    <mergeCell ref="D131:R131"/>
    <mergeCell ref="D132:R132"/>
    <mergeCell ref="D133:R133"/>
    <mergeCell ref="D134:R134"/>
    <mergeCell ref="Y98:AS100"/>
    <mergeCell ref="D124:R124"/>
    <mergeCell ref="D125:R125"/>
    <mergeCell ref="D126:R126"/>
    <mergeCell ref="D127:R127"/>
    <mergeCell ref="D128:R128"/>
    <mergeCell ref="B41:C43"/>
    <mergeCell ref="AX118:BA118"/>
    <mergeCell ref="D120:R120"/>
    <mergeCell ref="D121:R121"/>
    <mergeCell ref="D122:R122"/>
    <mergeCell ref="D123:R123"/>
    <mergeCell ref="B95:X97"/>
    <mergeCell ref="Y95:AS97"/>
    <mergeCell ref="AT95:BM97"/>
    <mergeCell ref="B98:X100"/>
    <mergeCell ref="AT40:AU40"/>
    <mergeCell ref="AV40:AY40"/>
    <mergeCell ref="AZ40:BF40"/>
    <mergeCell ref="B71:S73"/>
    <mergeCell ref="T71:Y73"/>
    <mergeCell ref="Z71:AF73"/>
    <mergeCell ref="AG71:AL73"/>
    <mergeCell ref="AM71:AS73"/>
    <mergeCell ref="AT71:AY73"/>
    <mergeCell ref="AZ71:BF73"/>
    <mergeCell ref="AM39:AS39"/>
    <mergeCell ref="AT39:AU39"/>
    <mergeCell ref="AV39:AY39"/>
    <mergeCell ref="AZ39:BF39"/>
    <mergeCell ref="T40:U40"/>
    <mergeCell ref="V40:Y40"/>
    <mergeCell ref="Z40:AF40"/>
    <mergeCell ref="AG40:AH40"/>
    <mergeCell ref="AI40:AL40"/>
    <mergeCell ref="AM40:AS40"/>
    <mergeCell ref="AM38:AS38"/>
    <mergeCell ref="AT38:AU38"/>
    <mergeCell ref="AV38:AY38"/>
    <mergeCell ref="AZ38:BF38"/>
    <mergeCell ref="BG38:BM40"/>
    <mergeCell ref="T39:U39"/>
    <mergeCell ref="V39:Y39"/>
    <mergeCell ref="Z39:AF39"/>
    <mergeCell ref="AG39:AH39"/>
    <mergeCell ref="AI39:AL39"/>
    <mergeCell ref="AT37:AU37"/>
    <mergeCell ref="AV37:AY37"/>
    <mergeCell ref="AZ37:BF37"/>
    <mergeCell ref="B38:C40"/>
    <mergeCell ref="D38:S40"/>
    <mergeCell ref="T38:U38"/>
    <mergeCell ref="V38:Y38"/>
    <mergeCell ref="Z38:AF38"/>
    <mergeCell ref="AG38:AH38"/>
    <mergeCell ref="AI38:AL38"/>
    <mergeCell ref="AM36:AS36"/>
    <mergeCell ref="AT36:AU36"/>
    <mergeCell ref="AV36:AY36"/>
    <mergeCell ref="AZ36:BF36"/>
    <mergeCell ref="T37:U37"/>
    <mergeCell ref="V37:Y37"/>
    <mergeCell ref="Z37:AF37"/>
    <mergeCell ref="AG37:AH37"/>
    <mergeCell ref="AI37:AL37"/>
    <mergeCell ref="AM37:AS37"/>
    <mergeCell ref="AM35:AS35"/>
    <mergeCell ref="AT35:AU35"/>
    <mergeCell ref="AV35:AY35"/>
    <mergeCell ref="AZ35:BF35"/>
    <mergeCell ref="BG35:BM37"/>
    <mergeCell ref="T36:U36"/>
    <mergeCell ref="V36:Y36"/>
    <mergeCell ref="Z36:AF36"/>
    <mergeCell ref="AG36:AH36"/>
    <mergeCell ref="AI36:AL36"/>
    <mergeCell ref="AT34:AU34"/>
    <mergeCell ref="AV34:AY34"/>
    <mergeCell ref="AZ34:BF34"/>
    <mergeCell ref="B35:C37"/>
    <mergeCell ref="D35:S37"/>
    <mergeCell ref="T35:U35"/>
    <mergeCell ref="V35:Y35"/>
    <mergeCell ref="Z35:AF35"/>
    <mergeCell ref="AG35:AH35"/>
    <mergeCell ref="AI35:AL35"/>
    <mergeCell ref="AM33:AS33"/>
    <mergeCell ref="AT33:AU33"/>
    <mergeCell ref="AV33:AY33"/>
    <mergeCell ref="AZ33:BF33"/>
    <mergeCell ref="T34:U34"/>
    <mergeCell ref="V34:Y34"/>
    <mergeCell ref="Z34:AF34"/>
    <mergeCell ref="AG34:AH34"/>
    <mergeCell ref="AI34:AL34"/>
    <mergeCell ref="AM34:AS34"/>
    <mergeCell ref="AM32:AS32"/>
    <mergeCell ref="AT32:AU32"/>
    <mergeCell ref="AV32:AY32"/>
    <mergeCell ref="AZ32:BF32"/>
    <mergeCell ref="BG32:BM34"/>
    <mergeCell ref="T33:U33"/>
    <mergeCell ref="V33:Y33"/>
    <mergeCell ref="Z33:AF33"/>
    <mergeCell ref="AG33:AH33"/>
    <mergeCell ref="AI33:AL33"/>
    <mergeCell ref="AT31:AU31"/>
    <mergeCell ref="AV31:AY31"/>
    <mergeCell ref="AZ31:BF31"/>
    <mergeCell ref="B32:C34"/>
    <mergeCell ref="D32:S34"/>
    <mergeCell ref="T32:U32"/>
    <mergeCell ref="V32:Y32"/>
    <mergeCell ref="Z32:AF32"/>
    <mergeCell ref="AG32:AH32"/>
    <mergeCell ref="AI32:AL32"/>
    <mergeCell ref="AM30:AS30"/>
    <mergeCell ref="AT30:AU30"/>
    <mergeCell ref="AV30:AY30"/>
    <mergeCell ref="AZ30:BF30"/>
    <mergeCell ref="T31:U31"/>
    <mergeCell ref="V31:Y31"/>
    <mergeCell ref="Z31:AF31"/>
    <mergeCell ref="AG31:AH31"/>
    <mergeCell ref="AI31:AL31"/>
    <mergeCell ref="AM31:AS31"/>
    <mergeCell ref="AM29:AS29"/>
    <mergeCell ref="AT29:AU29"/>
    <mergeCell ref="AV29:AY29"/>
    <mergeCell ref="AZ29:BF29"/>
    <mergeCell ref="BG29:BM31"/>
    <mergeCell ref="T30:U30"/>
    <mergeCell ref="V30:Y30"/>
    <mergeCell ref="Z30:AF30"/>
    <mergeCell ref="AG30:AH30"/>
    <mergeCell ref="AI30:AL30"/>
    <mergeCell ref="AT28:AU28"/>
    <mergeCell ref="AV28:AY28"/>
    <mergeCell ref="AZ28:BF28"/>
    <mergeCell ref="B29:C31"/>
    <mergeCell ref="D29:S31"/>
    <mergeCell ref="T29:U29"/>
    <mergeCell ref="V29:Y29"/>
    <mergeCell ref="Z29:AF29"/>
    <mergeCell ref="AG29:AH29"/>
    <mergeCell ref="AI29:AL29"/>
    <mergeCell ref="AM27:AS27"/>
    <mergeCell ref="AT27:AU27"/>
    <mergeCell ref="AV27:AY27"/>
    <mergeCell ref="AZ27:BF27"/>
    <mergeCell ref="T28:U28"/>
    <mergeCell ref="V28:Y28"/>
    <mergeCell ref="Z28:AF28"/>
    <mergeCell ref="AG28:AH28"/>
    <mergeCell ref="AI28:AL28"/>
    <mergeCell ref="AM28:AS28"/>
    <mergeCell ref="AM26:AS26"/>
    <mergeCell ref="AT26:AU26"/>
    <mergeCell ref="AV26:AY26"/>
    <mergeCell ref="AZ26:BF26"/>
    <mergeCell ref="BG26:BM28"/>
    <mergeCell ref="T27:U27"/>
    <mergeCell ref="V27:Y27"/>
    <mergeCell ref="Z27:AF27"/>
    <mergeCell ref="AG27:AH27"/>
    <mergeCell ref="AI27:AL27"/>
    <mergeCell ref="AT25:AU25"/>
    <mergeCell ref="AV25:AY25"/>
    <mergeCell ref="AZ25:BF25"/>
    <mergeCell ref="B26:C28"/>
    <mergeCell ref="D26:S28"/>
    <mergeCell ref="T26:U26"/>
    <mergeCell ref="V26:Y26"/>
    <mergeCell ref="Z26:AF26"/>
    <mergeCell ref="AG26:AH26"/>
    <mergeCell ref="AI26:AL26"/>
    <mergeCell ref="AM24:AS24"/>
    <mergeCell ref="AT24:AU24"/>
    <mergeCell ref="AV24:AY24"/>
    <mergeCell ref="AZ24:BF24"/>
    <mergeCell ref="T25:U25"/>
    <mergeCell ref="V25:Y25"/>
    <mergeCell ref="Z25:AF25"/>
    <mergeCell ref="AG25:AH25"/>
    <mergeCell ref="AI25:AL25"/>
    <mergeCell ref="AM25:AS25"/>
    <mergeCell ref="AM23:AS23"/>
    <mergeCell ref="AT23:AU23"/>
    <mergeCell ref="AV23:AY23"/>
    <mergeCell ref="AZ23:BF23"/>
    <mergeCell ref="BG23:BM25"/>
    <mergeCell ref="T24:U24"/>
    <mergeCell ref="V24:Y24"/>
    <mergeCell ref="Z24:AF24"/>
    <mergeCell ref="AG24:AH24"/>
    <mergeCell ref="AI24:AL24"/>
    <mergeCell ref="AT22:AU22"/>
    <mergeCell ref="AV22:AY22"/>
    <mergeCell ref="AZ22:BF22"/>
    <mergeCell ref="B23:C25"/>
    <mergeCell ref="D23:S25"/>
    <mergeCell ref="T23:U23"/>
    <mergeCell ref="V23:Y23"/>
    <mergeCell ref="Z23:AF23"/>
    <mergeCell ref="AG23:AH23"/>
    <mergeCell ref="AI23:AL23"/>
    <mergeCell ref="AM21:AS21"/>
    <mergeCell ref="AT21:AU21"/>
    <mergeCell ref="AV21:AY21"/>
    <mergeCell ref="AZ21:BF21"/>
    <mergeCell ref="T22:U22"/>
    <mergeCell ref="V22:Y22"/>
    <mergeCell ref="Z22:AF22"/>
    <mergeCell ref="AG22:AH22"/>
    <mergeCell ref="AI22:AL22"/>
    <mergeCell ref="AM22:AS22"/>
    <mergeCell ref="AM20:AS20"/>
    <mergeCell ref="AT20:AU20"/>
    <mergeCell ref="AV20:AY20"/>
    <mergeCell ref="AZ20:BF20"/>
    <mergeCell ref="BG20:BM22"/>
    <mergeCell ref="T21:U21"/>
    <mergeCell ref="V21:Y21"/>
    <mergeCell ref="Z21:AF21"/>
    <mergeCell ref="AG21:AH21"/>
    <mergeCell ref="AI21:AL21"/>
    <mergeCell ref="AT19:AU19"/>
    <mergeCell ref="AV19:AY19"/>
    <mergeCell ref="AZ19:BF19"/>
    <mergeCell ref="B20:C22"/>
    <mergeCell ref="D20:S22"/>
    <mergeCell ref="T20:U20"/>
    <mergeCell ref="V20:Y20"/>
    <mergeCell ref="Z20:AF20"/>
    <mergeCell ref="AG20:AH20"/>
    <mergeCell ref="AI20:AL20"/>
    <mergeCell ref="AM18:AS18"/>
    <mergeCell ref="AT18:AU18"/>
    <mergeCell ref="AV18:AY18"/>
    <mergeCell ref="AZ18:BF18"/>
    <mergeCell ref="T19:U19"/>
    <mergeCell ref="V19:Y19"/>
    <mergeCell ref="Z19:AF19"/>
    <mergeCell ref="AG19:AH19"/>
    <mergeCell ref="AI19:AL19"/>
    <mergeCell ref="AM19:AS19"/>
    <mergeCell ref="AM17:AS17"/>
    <mergeCell ref="AT17:AU17"/>
    <mergeCell ref="AV17:AY17"/>
    <mergeCell ref="AZ17:BF17"/>
    <mergeCell ref="BG17:BM19"/>
    <mergeCell ref="T18:U18"/>
    <mergeCell ref="V18:Y18"/>
    <mergeCell ref="Z18:AF18"/>
    <mergeCell ref="AG18:AH18"/>
    <mergeCell ref="AI18:AL18"/>
    <mergeCell ref="AT16:AU16"/>
    <mergeCell ref="AV16:AY16"/>
    <mergeCell ref="AZ16:BF16"/>
    <mergeCell ref="B17:C19"/>
    <mergeCell ref="D17:S19"/>
    <mergeCell ref="T17:U17"/>
    <mergeCell ref="V17:Y17"/>
    <mergeCell ref="Z17:AF17"/>
    <mergeCell ref="AG17:AH17"/>
    <mergeCell ref="AI17:AL17"/>
    <mergeCell ref="AM15:AS15"/>
    <mergeCell ref="AT15:AU15"/>
    <mergeCell ref="AV15:AY15"/>
    <mergeCell ref="AZ15:BF15"/>
    <mergeCell ref="T16:U16"/>
    <mergeCell ref="V16:Y16"/>
    <mergeCell ref="Z16:AF16"/>
    <mergeCell ref="AG16:AH16"/>
    <mergeCell ref="AI16:AL16"/>
    <mergeCell ref="AM16:AS16"/>
    <mergeCell ref="AM14:AS14"/>
    <mergeCell ref="AT14:AU14"/>
    <mergeCell ref="AV14:AY14"/>
    <mergeCell ref="AZ14:BF14"/>
    <mergeCell ref="BG14:BM16"/>
    <mergeCell ref="T15:U15"/>
    <mergeCell ref="V15:Y15"/>
    <mergeCell ref="Z15:AF15"/>
    <mergeCell ref="AG15:AH15"/>
    <mergeCell ref="AI15:AL15"/>
    <mergeCell ref="AT13:AU13"/>
    <mergeCell ref="AV13:AY13"/>
    <mergeCell ref="AZ13:BF13"/>
    <mergeCell ref="B14:C16"/>
    <mergeCell ref="D14:S16"/>
    <mergeCell ref="T14:U14"/>
    <mergeCell ref="V14:Y14"/>
    <mergeCell ref="Z14:AF14"/>
    <mergeCell ref="AG14:AH14"/>
    <mergeCell ref="AI14:AL14"/>
    <mergeCell ref="AM12:AS12"/>
    <mergeCell ref="AT12:AU12"/>
    <mergeCell ref="AV12:AY12"/>
    <mergeCell ref="AZ12:BF12"/>
    <mergeCell ref="T13:U13"/>
    <mergeCell ref="V13:Y13"/>
    <mergeCell ref="Z13:AF13"/>
    <mergeCell ref="AG13:AH13"/>
    <mergeCell ref="AI13:AL13"/>
    <mergeCell ref="AM13:AS13"/>
    <mergeCell ref="AM11:AS11"/>
    <mergeCell ref="AT11:AU11"/>
    <mergeCell ref="AV11:AY11"/>
    <mergeCell ref="AZ11:BF11"/>
    <mergeCell ref="BG11:BM13"/>
    <mergeCell ref="T12:U12"/>
    <mergeCell ref="V12:Y12"/>
    <mergeCell ref="Z12:AF12"/>
    <mergeCell ref="AG12:AH12"/>
    <mergeCell ref="AI12:AL12"/>
    <mergeCell ref="D11:S13"/>
    <mergeCell ref="T11:U11"/>
    <mergeCell ref="V11:Y11"/>
    <mergeCell ref="Z11:AF11"/>
    <mergeCell ref="AG11:AH11"/>
    <mergeCell ref="AI11:AL11"/>
    <mergeCell ref="AI9:AL10"/>
    <mergeCell ref="AM9:AS10"/>
    <mergeCell ref="BG7:BM10"/>
    <mergeCell ref="AT104:BM106"/>
    <mergeCell ref="A1:BN2"/>
    <mergeCell ref="F4:AS4"/>
    <mergeCell ref="B7:C10"/>
    <mergeCell ref="D7:S10"/>
    <mergeCell ref="AT9:AU10"/>
    <mergeCell ref="B11:C13"/>
    <mergeCell ref="AV9:AY10"/>
    <mergeCell ref="AZ9:BF10"/>
    <mergeCell ref="T7:AF8"/>
    <mergeCell ref="AG7:AS8"/>
    <mergeCell ref="AT7:BF8"/>
    <mergeCell ref="B74:BM75"/>
    <mergeCell ref="T9:U10"/>
    <mergeCell ref="V9:Y10"/>
    <mergeCell ref="Z9:AF10"/>
    <mergeCell ref="AG9:AH10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3"/>
  <headerFooter alignWithMargins="0">
    <oddHeader>&amp;C&amp;18Regione Liguria - Piano Aziendale di Sviluppo&amp;R&amp;12SOTTOMISURA 4.1</oddHeader>
    <oddFooter>&amp;C&amp;14&amp;A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74"/>
  <sheetViews>
    <sheetView showGridLines="0" zoomScale="60" zoomScaleNormal="60" zoomScaleSheetLayoutView="50" zoomScalePageLayoutView="25" workbookViewId="0" topLeftCell="A16">
      <selection activeCell="AB121" sqref="AB121"/>
    </sheetView>
  </sheetViews>
  <sheetFormatPr defaultColWidth="3.8515625" defaultRowHeight="20.25" customHeight="1"/>
  <cols>
    <col min="1" max="50" width="3.8515625" style="92" customWidth="1"/>
    <col min="51" max="51" width="5.00390625" style="92" customWidth="1"/>
    <col min="52" max="56" width="3.8515625" style="92" customWidth="1"/>
    <col min="57" max="57" width="4.7109375" style="92" customWidth="1"/>
    <col min="58" max="58" width="3.8515625" style="92" customWidth="1"/>
    <col min="59" max="59" width="3.8515625" style="90" customWidth="1"/>
    <col min="60" max="64" width="3.8515625" style="92" customWidth="1"/>
    <col min="65" max="65" width="5.421875" style="92" customWidth="1"/>
    <col min="66" max="69" width="3.8515625" style="92" customWidth="1"/>
    <col min="70" max="16384" width="3.8515625" style="92" customWidth="1"/>
  </cols>
  <sheetData>
    <row r="1" spans="1:102" s="114" customFormat="1" ht="30">
      <c r="A1" s="718" t="s">
        <v>265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8"/>
      <c r="AN1" s="718"/>
      <c r="AO1" s="718"/>
      <c r="AP1" s="718"/>
      <c r="AQ1" s="718"/>
      <c r="AR1" s="718"/>
      <c r="AS1" s="718"/>
      <c r="AT1" s="718"/>
      <c r="AU1" s="718"/>
      <c r="AV1" s="718"/>
      <c r="AW1" s="718"/>
      <c r="AX1" s="718"/>
      <c r="AY1" s="718"/>
      <c r="AZ1" s="718"/>
      <c r="BA1" s="718"/>
      <c r="BB1" s="718"/>
      <c r="BC1" s="718"/>
      <c r="BD1" s="718"/>
      <c r="BE1" s="718"/>
      <c r="BF1" s="718"/>
      <c r="BG1" s="718"/>
      <c r="BH1" s="718"/>
      <c r="BI1" s="718"/>
      <c r="BJ1" s="718"/>
      <c r="BK1" s="718"/>
      <c r="BL1" s="718"/>
      <c r="BM1" s="718"/>
      <c r="BN1" s="718"/>
      <c r="BO1" s="718"/>
      <c r="BP1" s="718"/>
      <c r="BQ1" s="718"/>
      <c r="BR1" s="718"/>
      <c r="BS1" s="113"/>
      <c r="BT1" s="113"/>
      <c r="BU1" s="113"/>
      <c r="BV1" s="113"/>
      <c r="BW1" s="113"/>
      <c r="BX1" s="113"/>
      <c r="BY1" s="113"/>
      <c r="BZ1" s="113"/>
      <c r="CA1" s="113"/>
      <c r="CH1" s="873" t="s">
        <v>344</v>
      </c>
      <c r="CI1" s="874"/>
      <c r="CJ1" s="874"/>
      <c r="CK1" s="874"/>
      <c r="CL1" s="874"/>
      <c r="CM1" s="874"/>
      <c r="CN1" s="874"/>
      <c r="CO1" s="874"/>
      <c r="CP1" s="874"/>
      <c r="CQ1" s="874"/>
      <c r="CR1" s="874"/>
      <c r="CS1" s="874"/>
      <c r="CT1" s="874"/>
      <c r="CU1" s="874"/>
      <c r="CV1" s="874"/>
      <c r="CW1" s="874"/>
      <c r="CX1" s="875"/>
    </row>
    <row r="2" spans="1:102" s="114" customFormat="1" ht="30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8"/>
      <c r="AL2" s="718"/>
      <c r="AM2" s="718"/>
      <c r="AN2" s="718"/>
      <c r="AO2" s="718"/>
      <c r="AP2" s="718"/>
      <c r="AQ2" s="718"/>
      <c r="AR2" s="718"/>
      <c r="AS2" s="718"/>
      <c r="AT2" s="718"/>
      <c r="AU2" s="718"/>
      <c r="AV2" s="718"/>
      <c r="AW2" s="718"/>
      <c r="AX2" s="718"/>
      <c r="AY2" s="718"/>
      <c r="AZ2" s="718"/>
      <c r="BA2" s="718"/>
      <c r="BB2" s="718"/>
      <c r="BC2" s="718"/>
      <c r="BD2" s="718"/>
      <c r="BE2" s="718"/>
      <c r="BF2" s="718"/>
      <c r="BG2" s="718"/>
      <c r="BH2" s="718"/>
      <c r="BI2" s="718"/>
      <c r="BJ2" s="718"/>
      <c r="BK2" s="718"/>
      <c r="BL2" s="718"/>
      <c r="BM2" s="718"/>
      <c r="BN2" s="718"/>
      <c r="BO2" s="718"/>
      <c r="BP2" s="718"/>
      <c r="BQ2" s="718"/>
      <c r="BR2" s="718"/>
      <c r="BS2" s="113"/>
      <c r="BT2" s="113"/>
      <c r="BU2" s="113"/>
      <c r="BV2" s="113"/>
      <c r="BW2" s="113"/>
      <c r="BX2" s="113"/>
      <c r="BY2" s="113"/>
      <c r="BZ2" s="113"/>
      <c r="CA2" s="113"/>
      <c r="CH2" s="825"/>
      <c r="CI2" s="826"/>
      <c r="CJ2" s="826"/>
      <c r="CK2" s="826"/>
      <c r="CL2" s="826"/>
      <c r="CM2" s="826"/>
      <c r="CN2" s="826"/>
      <c r="CO2" s="826"/>
      <c r="CP2" s="826"/>
      <c r="CQ2" s="826"/>
      <c r="CR2" s="826"/>
      <c r="CS2" s="826"/>
      <c r="CT2" s="826"/>
      <c r="CU2" s="826"/>
      <c r="CV2" s="826"/>
      <c r="CW2" s="826"/>
      <c r="CX2" s="827"/>
    </row>
    <row r="3" spans="1:102" s="1" customFormat="1" ht="20.25" customHeight="1">
      <c r="A3" s="92"/>
      <c r="B3" s="92"/>
      <c r="CH3" s="257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193"/>
    </row>
    <row r="4" spans="1:102" s="37" customFormat="1" ht="20.25" customHeight="1">
      <c r="A4" s="115" t="s">
        <v>641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68"/>
      <c r="AN4" s="68"/>
      <c r="AO4" s="11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CH4" s="258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259"/>
    </row>
    <row r="5" spans="1:102" s="3" customFormat="1" ht="20.25" customHeight="1">
      <c r="A5" s="2"/>
      <c r="B5" s="166"/>
      <c r="BG5" s="70"/>
      <c r="CH5" s="257"/>
      <c r="CX5" s="193"/>
    </row>
    <row r="6" spans="1:102" s="3" customFormat="1" ht="20.25" customHeight="1">
      <c r="A6" s="2"/>
      <c r="B6" s="154" t="s">
        <v>375</v>
      </c>
      <c r="BG6" s="70"/>
      <c r="CH6" s="257"/>
      <c r="CX6" s="193"/>
    </row>
    <row r="7" spans="1:102" s="3" customFormat="1" ht="20.25" customHeight="1">
      <c r="A7" s="2"/>
      <c r="B7" s="166"/>
      <c r="BG7" s="70"/>
      <c r="CH7" s="257"/>
      <c r="CX7" s="193"/>
    </row>
    <row r="8" spans="1:102" s="3" customFormat="1" ht="20.25" customHeight="1">
      <c r="A8" s="2"/>
      <c r="B8" s="166"/>
      <c r="AJ8" s="906" t="s">
        <v>345</v>
      </c>
      <c r="AK8" s="906"/>
      <c r="AL8" s="906"/>
      <c r="AM8" s="906"/>
      <c r="AN8" s="906"/>
      <c r="AO8" s="906"/>
      <c r="AP8" s="906"/>
      <c r="AQ8" s="906"/>
      <c r="AR8" s="906"/>
      <c r="AS8" s="906"/>
      <c r="AT8" s="906"/>
      <c r="AU8" s="906"/>
      <c r="AV8" s="906"/>
      <c r="AW8" s="906"/>
      <c r="AX8" s="906"/>
      <c r="AY8" s="906"/>
      <c r="AZ8" s="906"/>
      <c r="BA8" s="906"/>
      <c r="BB8" s="906"/>
      <c r="BC8" s="906"/>
      <c r="BD8" s="906"/>
      <c r="BG8" s="70"/>
      <c r="CH8" s="257"/>
      <c r="CX8" s="193"/>
    </row>
    <row r="9" spans="1:102" s="3" customFormat="1" ht="20.25" customHeight="1">
      <c r="A9" s="2"/>
      <c r="B9" s="166"/>
      <c r="AJ9" s="906"/>
      <c r="AK9" s="906"/>
      <c r="AL9" s="906"/>
      <c r="AM9" s="906"/>
      <c r="AN9" s="906"/>
      <c r="AO9" s="906"/>
      <c r="AP9" s="906"/>
      <c r="AQ9" s="906"/>
      <c r="AR9" s="906"/>
      <c r="AS9" s="906"/>
      <c r="AT9" s="906"/>
      <c r="AU9" s="906"/>
      <c r="AV9" s="906"/>
      <c r="AW9" s="906"/>
      <c r="AX9" s="906"/>
      <c r="AY9" s="906"/>
      <c r="AZ9" s="906"/>
      <c r="BA9" s="906"/>
      <c r="BB9" s="906"/>
      <c r="BC9" s="906"/>
      <c r="BD9" s="906"/>
      <c r="BG9" s="70"/>
      <c r="CH9" s="257"/>
      <c r="CX9" s="193"/>
    </row>
    <row r="10" spans="1:102" s="3" customFormat="1" ht="20.25" customHeight="1">
      <c r="A10" s="2"/>
      <c r="B10" s="934"/>
      <c r="C10" s="935"/>
      <c r="D10" s="700" t="s">
        <v>244</v>
      </c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2"/>
      <c r="T10" s="475" t="s">
        <v>376</v>
      </c>
      <c r="U10" s="476"/>
      <c r="V10" s="476"/>
      <c r="W10" s="476"/>
      <c r="X10" s="477"/>
      <c r="Y10" s="925" t="s">
        <v>251</v>
      </c>
      <c r="Z10" s="926"/>
      <c r="AA10" s="926"/>
      <c r="AB10" s="926"/>
      <c r="AC10" s="926"/>
      <c r="AD10" s="926"/>
      <c r="AE10" s="926"/>
      <c r="AF10" s="926"/>
      <c r="AG10" s="926"/>
      <c r="AH10" s="926"/>
      <c r="AI10" s="927"/>
      <c r="AJ10" s="958" t="s">
        <v>424</v>
      </c>
      <c r="AK10" s="959"/>
      <c r="AL10" s="960"/>
      <c r="AM10" s="958" t="s">
        <v>266</v>
      </c>
      <c r="AN10" s="959"/>
      <c r="AO10" s="960"/>
      <c r="AP10" s="907" t="s">
        <v>636</v>
      </c>
      <c r="AQ10" s="908"/>
      <c r="AR10" s="909"/>
      <c r="AS10" s="907" t="s">
        <v>348</v>
      </c>
      <c r="AT10" s="908"/>
      <c r="AU10" s="909"/>
      <c r="AV10" s="907" t="s">
        <v>349</v>
      </c>
      <c r="AW10" s="908"/>
      <c r="AX10" s="909"/>
      <c r="AY10" s="907" t="s">
        <v>350</v>
      </c>
      <c r="AZ10" s="908"/>
      <c r="BA10" s="909"/>
      <c r="BB10" s="907" t="s">
        <v>351</v>
      </c>
      <c r="BC10" s="908"/>
      <c r="BD10" s="909"/>
      <c r="BE10" s="907" t="s">
        <v>343</v>
      </c>
      <c r="BF10" s="908"/>
      <c r="BG10" s="909"/>
      <c r="BH10" s="916" t="s">
        <v>352</v>
      </c>
      <c r="BI10" s="917"/>
      <c r="BJ10" s="917"/>
      <c r="BK10" s="917"/>
      <c r="BL10" s="917"/>
      <c r="BM10" s="917"/>
      <c r="BN10" s="917"/>
      <c r="BO10" s="917"/>
      <c r="BP10" s="917"/>
      <c r="BQ10" s="918"/>
      <c r="CH10" s="257"/>
      <c r="CX10" s="193"/>
    </row>
    <row r="11" spans="1:102" s="3" customFormat="1" ht="20.25" customHeight="1">
      <c r="A11" s="2"/>
      <c r="B11" s="936"/>
      <c r="C11" s="937"/>
      <c r="D11" s="703"/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15"/>
      <c r="U11" s="716"/>
      <c r="V11" s="716"/>
      <c r="W11" s="716"/>
      <c r="X11" s="717"/>
      <c r="Y11" s="928"/>
      <c r="Z11" s="929"/>
      <c r="AA11" s="929"/>
      <c r="AB11" s="929"/>
      <c r="AC11" s="929"/>
      <c r="AD11" s="929"/>
      <c r="AE11" s="929"/>
      <c r="AF11" s="929"/>
      <c r="AG11" s="929"/>
      <c r="AH11" s="929"/>
      <c r="AI11" s="930"/>
      <c r="AJ11" s="961"/>
      <c r="AK11" s="962"/>
      <c r="AL11" s="963"/>
      <c r="AM11" s="961"/>
      <c r="AN11" s="962"/>
      <c r="AO11" s="963"/>
      <c r="AP11" s="910"/>
      <c r="AQ11" s="911"/>
      <c r="AR11" s="912"/>
      <c r="AS11" s="910"/>
      <c r="AT11" s="911"/>
      <c r="AU11" s="912"/>
      <c r="AV11" s="910"/>
      <c r="AW11" s="911"/>
      <c r="AX11" s="912"/>
      <c r="AY11" s="910"/>
      <c r="AZ11" s="911"/>
      <c r="BA11" s="912"/>
      <c r="BB11" s="910"/>
      <c r="BC11" s="911"/>
      <c r="BD11" s="912"/>
      <c r="BE11" s="910"/>
      <c r="BF11" s="911"/>
      <c r="BG11" s="912"/>
      <c r="BH11" s="919"/>
      <c r="BI11" s="920"/>
      <c r="BJ11" s="920"/>
      <c r="BK11" s="920"/>
      <c r="BL11" s="920"/>
      <c r="BM11" s="920"/>
      <c r="BN11" s="920"/>
      <c r="BO11" s="920"/>
      <c r="BP11" s="920"/>
      <c r="BQ11" s="921"/>
      <c r="CH11" s="257"/>
      <c r="CX11" s="193"/>
    </row>
    <row r="12" spans="1:102" s="3" customFormat="1" ht="20.25" customHeight="1">
      <c r="A12" s="2"/>
      <c r="B12" s="936"/>
      <c r="C12" s="937"/>
      <c r="D12" s="703"/>
      <c r="E12" s="704"/>
      <c r="F12" s="704"/>
      <c r="G12" s="704"/>
      <c r="H12" s="704"/>
      <c r="I12" s="704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15"/>
      <c r="U12" s="716"/>
      <c r="V12" s="716"/>
      <c r="W12" s="716"/>
      <c r="X12" s="717"/>
      <c r="Y12" s="928"/>
      <c r="Z12" s="929"/>
      <c r="AA12" s="929"/>
      <c r="AB12" s="929"/>
      <c r="AC12" s="929"/>
      <c r="AD12" s="929"/>
      <c r="AE12" s="929"/>
      <c r="AF12" s="929"/>
      <c r="AG12" s="929"/>
      <c r="AH12" s="929"/>
      <c r="AI12" s="930"/>
      <c r="AJ12" s="961"/>
      <c r="AK12" s="962"/>
      <c r="AL12" s="963"/>
      <c r="AM12" s="961"/>
      <c r="AN12" s="962"/>
      <c r="AO12" s="963"/>
      <c r="AP12" s="910"/>
      <c r="AQ12" s="911"/>
      <c r="AR12" s="912"/>
      <c r="AS12" s="910"/>
      <c r="AT12" s="911"/>
      <c r="AU12" s="912"/>
      <c r="AV12" s="910"/>
      <c r="AW12" s="911"/>
      <c r="AX12" s="912"/>
      <c r="AY12" s="910"/>
      <c r="AZ12" s="911"/>
      <c r="BA12" s="912"/>
      <c r="BB12" s="910"/>
      <c r="BC12" s="911"/>
      <c r="BD12" s="912"/>
      <c r="BE12" s="910"/>
      <c r="BF12" s="911"/>
      <c r="BG12" s="912"/>
      <c r="BH12" s="919"/>
      <c r="BI12" s="920"/>
      <c r="BJ12" s="920"/>
      <c r="BK12" s="920"/>
      <c r="BL12" s="920"/>
      <c r="BM12" s="920"/>
      <c r="BN12" s="920"/>
      <c r="BO12" s="920"/>
      <c r="BP12" s="920"/>
      <c r="BQ12" s="921"/>
      <c r="CH12" s="257"/>
      <c r="CX12" s="193"/>
    </row>
    <row r="13" spans="1:102" s="3" customFormat="1" ht="20.25" customHeight="1">
      <c r="A13" s="2"/>
      <c r="B13" s="936"/>
      <c r="C13" s="937"/>
      <c r="D13" s="703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15"/>
      <c r="U13" s="716"/>
      <c r="V13" s="716"/>
      <c r="W13" s="716"/>
      <c r="X13" s="717"/>
      <c r="Y13" s="928"/>
      <c r="Z13" s="929"/>
      <c r="AA13" s="929"/>
      <c r="AB13" s="929"/>
      <c r="AC13" s="929"/>
      <c r="AD13" s="929"/>
      <c r="AE13" s="929"/>
      <c r="AF13" s="929"/>
      <c r="AG13" s="929"/>
      <c r="AH13" s="929"/>
      <c r="AI13" s="930"/>
      <c r="AJ13" s="961"/>
      <c r="AK13" s="962"/>
      <c r="AL13" s="963"/>
      <c r="AM13" s="961"/>
      <c r="AN13" s="962"/>
      <c r="AO13" s="963"/>
      <c r="AP13" s="910"/>
      <c r="AQ13" s="911"/>
      <c r="AR13" s="912"/>
      <c r="AS13" s="910"/>
      <c r="AT13" s="911"/>
      <c r="AU13" s="912"/>
      <c r="AV13" s="910"/>
      <c r="AW13" s="911"/>
      <c r="AX13" s="912"/>
      <c r="AY13" s="910"/>
      <c r="AZ13" s="911"/>
      <c r="BA13" s="912"/>
      <c r="BB13" s="910"/>
      <c r="BC13" s="911"/>
      <c r="BD13" s="912"/>
      <c r="BE13" s="910"/>
      <c r="BF13" s="911"/>
      <c r="BG13" s="912"/>
      <c r="BH13" s="919"/>
      <c r="BI13" s="920"/>
      <c r="BJ13" s="920"/>
      <c r="BK13" s="920"/>
      <c r="BL13" s="920"/>
      <c r="BM13" s="920"/>
      <c r="BN13" s="920"/>
      <c r="BO13" s="920"/>
      <c r="BP13" s="920"/>
      <c r="BQ13" s="921"/>
      <c r="CH13" s="257"/>
      <c r="CX13" s="193"/>
    </row>
    <row r="14" spans="1:102" s="3" customFormat="1" ht="20.25" customHeight="1">
      <c r="A14" s="2"/>
      <c r="B14" s="936"/>
      <c r="C14" s="937"/>
      <c r="D14" s="703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15"/>
      <c r="U14" s="716"/>
      <c r="V14" s="716"/>
      <c r="W14" s="716"/>
      <c r="X14" s="717"/>
      <c r="Y14" s="928"/>
      <c r="Z14" s="929"/>
      <c r="AA14" s="929"/>
      <c r="AB14" s="929"/>
      <c r="AC14" s="929"/>
      <c r="AD14" s="929"/>
      <c r="AE14" s="929"/>
      <c r="AF14" s="929"/>
      <c r="AG14" s="929"/>
      <c r="AH14" s="929"/>
      <c r="AI14" s="930"/>
      <c r="AJ14" s="961"/>
      <c r="AK14" s="962"/>
      <c r="AL14" s="963"/>
      <c r="AM14" s="961"/>
      <c r="AN14" s="962"/>
      <c r="AO14" s="963"/>
      <c r="AP14" s="910"/>
      <c r="AQ14" s="911"/>
      <c r="AR14" s="912"/>
      <c r="AS14" s="910"/>
      <c r="AT14" s="911"/>
      <c r="AU14" s="912"/>
      <c r="AV14" s="910"/>
      <c r="AW14" s="911"/>
      <c r="AX14" s="912"/>
      <c r="AY14" s="910"/>
      <c r="AZ14" s="911"/>
      <c r="BA14" s="912"/>
      <c r="BB14" s="910"/>
      <c r="BC14" s="911"/>
      <c r="BD14" s="912"/>
      <c r="BE14" s="910"/>
      <c r="BF14" s="911"/>
      <c r="BG14" s="912"/>
      <c r="BH14" s="919"/>
      <c r="BI14" s="920"/>
      <c r="BJ14" s="920"/>
      <c r="BK14" s="920"/>
      <c r="BL14" s="920"/>
      <c r="BM14" s="920"/>
      <c r="BN14" s="920"/>
      <c r="BO14" s="920"/>
      <c r="BP14" s="920"/>
      <c r="BQ14" s="921"/>
      <c r="CH14" s="257"/>
      <c r="CX14" s="193"/>
    </row>
    <row r="15" spans="1:102" s="3" customFormat="1" ht="20.25" customHeight="1">
      <c r="A15" s="2"/>
      <c r="B15" s="936"/>
      <c r="C15" s="937"/>
      <c r="D15" s="703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15"/>
      <c r="U15" s="716"/>
      <c r="V15" s="716"/>
      <c r="W15" s="716"/>
      <c r="X15" s="717"/>
      <c r="Y15" s="928"/>
      <c r="Z15" s="929"/>
      <c r="AA15" s="929"/>
      <c r="AB15" s="929"/>
      <c r="AC15" s="929"/>
      <c r="AD15" s="929"/>
      <c r="AE15" s="929"/>
      <c r="AF15" s="929"/>
      <c r="AG15" s="929"/>
      <c r="AH15" s="929"/>
      <c r="AI15" s="930"/>
      <c r="AJ15" s="961"/>
      <c r="AK15" s="962"/>
      <c r="AL15" s="963"/>
      <c r="AM15" s="961"/>
      <c r="AN15" s="962"/>
      <c r="AO15" s="963"/>
      <c r="AP15" s="910"/>
      <c r="AQ15" s="911"/>
      <c r="AR15" s="912"/>
      <c r="AS15" s="910"/>
      <c r="AT15" s="911"/>
      <c r="AU15" s="912"/>
      <c r="AV15" s="910"/>
      <c r="AW15" s="911"/>
      <c r="AX15" s="912"/>
      <c r="AY15" s="910"/>
      <c r="AZ15" s="911"/>
      <c r="BA15" s="912"/>
      <c r="BB15" s="910"/>
      <c r="BC15" s="911"/>
      <c r="BD15" s="912"/>
      <c r="BE15" s="910"/>
      <c r="BF15" s="911"/>
      <c r="BG15" s="912"/>
      <c r="BH15" s="919"/>
      <c r="BI15" s="920"/>
      <c r="BJ15" s="920"/>
      <c r="BK15" s="920"/>
      <c r="BL15" s="920"/>
      <c r="BM15" s="920"/>
      <c r="BN15" s="920"/>
      <c r="BO15" s="920"/>
      <c r="BP15" s="920"/>
      <c r="BQ15" s="921"/>
      <c r="CH15" s="257"/>
      <c r="CX15" s="193"/>
    </row>
    <row r="16" spans="1:102" s="3" customFormat="1" ht="20.25" customHeight="1">
      <c r="A16" s="2"/>
      <c r="B16" s="936"/>
      <c r="C16" s="937"/>
      <c r="D16" s="703"/>
      <c r="E16" s="704"/>
      <c r="F16" s="704"/>
      <c r="G16" s="704"/>
      <c r="H16" s="704"/>
      <c r="I16" s="704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15"/>
      <c r="U16" s="716"/>
      <c r="V16" s="716"/>
      <c r="W16" s="716"/>
      <c r="X16" s="717"/>
      <c r="Y16" s="928"/>
      <c r="Z16" s="929"/>
      <c r="AA16" s="929"/>
      <c r="AB16" s="929"/>
      <c r="AC16" s="929"/>
      <c r="AD16" s="929"/>
      <c r="AE16" s="929"/>
      <c r="AF16" s="929"/>
      <c r="AG16" s="929"/>
      <c r="AH16" s="929"/>
      <c r="AI16" s="930"/>
      <c r="AJ16" s="961"/>
      <c r="AK16" s="962"/>
      <c r="AL16" s="963"/>
      <c r="AM16" s="961"/>
      <c r="AN16" s="962"/>
      <c r="AO16" s="963"/>
      <c r="AP16" s="910"/>
      <c r="AQ16" s="911"/>
      <c r="AR16" s="912"/>
      <c r="AS16" s="910"/>
      <c r="AT16" s="911"/>
      <c r="AU16" s="912"/>
      <c r="AV16" s="910"/>
      <c r="AW16" s="911"/>
      <c r="AX16" s="912"/>
      <c r="AY16" s="910"/>
      <c r="AZ16" s="911"/>
      <c r="BA16" s="912"/>
      <c r="BB16" s="910"/>
      <c r="BC16" s="911"/>
      <c r="BD16" s="912"/>
      <c r="BE16" s="910"/>
      <c r="BF16" s="911"/>
      <c r="BG16" s="912"/>
      <c r="BH16" s="919"/>
      <c r="BI16" s="920"/>
      <c r="BJ16" s="920"/>
      <c r="BK16" s="920"/>
      <c r="BL16" s="920"/>
      <c r="BM16" s="920"/>
      <c r="BN16" s="920"/>
      <c r="BO16" s="920"/>
      <c r="BP16" s="920"/>
      <c r="BQ16" s="921"/>
      <c r="CH16" s="257"/>
      <c r="CX16" s="193"/>
    </row>
    <row r="17" spans="1:102" s="3" customFormat="1" ht="20.25" customHeight="1">
      <c r="A17" s="2"/>
      <c r="B17" s="936"/>
      <c r="C17" s="937"/>
      <c r="D17" s="703"/>
      <c r="E17" s="704"/>
      <c r="F17" s="704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15"/>
      <c r="U17" s="716"/>
      <c r="V17" s="716"/>
      <c r="W17" s="716"/>
      <c r="X17" s="717"/>
      <c r="Y17" s="928"/>
      <c r="Z17" s="929"/>
      <c r="AA17" s="929"/>
      <c r="AB17" s="929"/>
      <c r="AC17" s="929"/>
      <c r="AD17" s="929"/>
      <c r="AE17" s="929"/>
      <c r="AF17" s="929"/>
      <c r="AG17" s="929"/>
      <c r="AH17" s="929"/>
      <c r="AI17" s="930"/>
      <c r="AJ17" s="961"/>
      <c r="AK17" s="962"/>
      <c r="AL17" s="963"/>
      <c r="AM17" s="961"/>
      <c r="AN17" s="962"/>
      <c r="AO17" s="963"/>
      <c r="AP17" s="910"/>
      <c r="AQ17" s="911"/>
      <c r="AR17" s="912"/>
      <c r="AS17" s="910"/>
      <c r="AT17" s="911"/>
      <c r="AU17" s="912"/>
      <c r="AV17" s="910"/>
      <c r="AW17" s="911"/>
      <c r="AX17" s="912"/>
      <c r="AY17" s="910"/>
      <c r="AZ17" s="911"/>
      <c r="BA17" s="912"/>
      <c r="BB17" s="910"/>
      <c r="BC17" s="911"/>
      <c r="BD17" s="912"/>
      <c r="BE17" s="910"/>
      <c r="BF17" s="911"/>
      <c r="BG17" s="912"/>
      <c r="BH17" s="919"/>
      <c r="BI17" s="920"/>
      <c r="BJ17" s="920"/>
      <c r="BK17" s="920"/>
      <c r="BL17" s="920"/>
      <c r="BM17" s="920"/>
      <c r="BN17" s="920"/>
      <c r="BO17" s="920"/>
      <c r="BP17" s="920"/>
      <c r="BQ17" s="921"/>
      <c r="CH17" s="257"/>
      <c r="CX17" s="193"/>
    </row>
    <row r="18" spans="1:102" s="3" customFormat="1" ht="20.25" customHeight="1">
      <c r="A18" s="2"/>
      <c r="B18" s="938"/>
      <c r="C18" s="939"/>
      <c r="D18" s="706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8"/>
      <c r="T18" s="478"/>
      <c r="U18" s="479"/>
      <c r="V18" s="479"/>
      <c r="W18" s="479"/>
      <c r="X18" s="480"/>
      <c r="Y18" s="931"/>
      <c r="Z18" s="932"/>
      <c r="AA18" s="932"/>
      <c r="AB18" s="932"/>
      <c r="AC18" s="932"/>
      <c r="AD18" s="932"/>
      <c r="AE18" s="932"/>
      <c r="AF18" s="932"/>
      <c r="AG18" s="932"/>
      <c r="AH18" s="932"/>
      <c r="AI18" s="933"/>
      <c r="AJ18" s="964"/>
      <c r="AK18" s="965"/>
      <c r="AL18" s="966"/>
      <c r="AM18" s="964"/>
      <c r="AN18" s="965"/>
      <c r="AO18" s="966"/>
      <c r="AP18" s="913"/>
      <c r="AQ18" s="914"/>
      <c r="AR18" s="915"/>
      <c r="AS18" s="913"/>
      <c r="AT18" s="914"/>
      <c r="AU18" s="915"/>
      <c r="AV18" s="913"/>
      <c r="AW18" s="914"/>
      <c r="AX18" s="915"/>
      <c r="AY18" s="913"/>
      <c r="AZ18" s="914"/>
      <c r="BA18" s="915"/>
      <c r="BB18" s="913"/>
      <c r="BC18" s="914"/>
      <c r="BD18" s="915"/>
      <c r="BE18" s="913"/>
      <c r="BF18" s="914"/>
      <c r="BG18" s="915"/>
      <c r="BH18" s="922"/>
      <c r="BI18" s="923"/>
      <c r="BJ18" s="923"/>
      <c r="BK18" s="923"/>
      <c r="BL18" s="923"/>
      <c r="BM18" s="923"/>
      <c r="BN18" s="923"/>
      <c r="BO18" s="923"/>
      <c r="BP18" s="923"/>
      <c r="BQ18" s="924"/>
      <c r="CH18" s="257"/>
      <c r="CX18" s="193"/>
    </row>
    <row r="19" spans="1:102" s="73" customFormat="1" ht="20.25" customHeight="1">
      <c r="A19" s="48"/>
      <c r="B19" s="739" t="s">
        <v>30</v>
      </c>
      <c r="C19" s="739"/>
      <c r="D19" s="863" t="str">
        <f>IF('Pagina 4'!D12=0,"",'Pagina 4'!D12)</f>
        <v>SCEGLIERE DAL MENU' A TENDINA</v>
      </c>
      <c r="E19" s="864"/>
      <c r="F19" s="864"/>
      <c r="G19" s="864"/>
      <c r="H19" s="864"/>
      <c r="I19" s="864"/>
      <c r="J19" s="864"/>
      <c r="K19" s="864"/>
      <c r="L19" s="864"/>
      <c r="M19" s="864"/>
      <c r="N19" s="864"/>
      <c r="O19" s="864"/>
      <c r="P19" s="864"/>
      <c r="Q19" s="864"/>
      <c r="R19" s="864"/>
      <c r="S19" s="865"/>
      <c r="T19" s="831" t="str">
        <f>'Pagina 4'!BK12</f>
        <v>es. F1 / CM1 per Fabbricato 1 e Computo Metrico 1</v>
      </c>
      <c r="U19" s="831"/>
      <c r="V19" s="831"/>
      <c r="W19" s="831"/>
      <c r="X19" s="831"/>
      <c r="Y19" s="832">
        <f>'Pagina 4'!BP12</f>
        <v>0</v>
      </c>
      <c r="Z19" s="833"/>
      <c r="AA19" s="833"/>
      <c r="AB19" s="833"/>
      <c r="AC19" s="833"/>
      <c r="AD19" s="833"/>
      <c r="AE19" s="833"/>
      <c r="AF19" s="833"/>
      <c r="AG19" s="833"/>
      <c r="AH19" s="833"/>
      <c r="AI19" s="834"/>
      <c r="AJ19" s="830"/>
      <c r="AK19" s="830"/>
      <c r="AL19" s="830"/>
      <c r="AM19" s="940">
        <v>0.4</v>
      </c>
      <c r="AN19" s="941"/>
      <c r="AO19" s="942"/>
      <c r="AP19" s="949">
        <f>IF(COUNTBLANK('Pagina 1'!C46)=0,"X","")</f>
      </c>
      <c r="AQ19" s="950"/>
      <c r="AR19" s="951"/>
      <c r="AS19" s="830"/>
      <c r="AT19" s="830"/>
      <c r="AU19" s="830"/>
      <c r="AV19" s="830"/>
      <c r="AW19" s="830"/>
      <c r="AX19" s="830"/>
      <c r="AY19" s="830"/>
      <c r="AZ19" s="830"/>
      <c r="BA19" s="830"/>
      <c r="BB19" s="830"/>
      <c r="BC19" s="830"/>
      <c r="BD19" s="830"/>
      <c r="BE19" s="824">
        <f>IF(AJ19="x",40%,40%+(_xlfn.COUNTIFS(AS19:BD21,"=X")+_xlfn.COUNTIFS($AP$19,"=X"))*10%)</f>
        <v>0.4</v>
      </c>
      <c r="BF19" s="824"/>
      <c r="BG19" s="824"/>
      <c r="BH19" s="872">
        <f>Y19*BE19</f>
        <v>0</v>
      </c>
      <c r="BI19" s="872"/>
      <c r="BJ19" s="872"/>
      <c r="BK19" s="872"/>
      <c r="BL19" s="872"/>
      <c r="BM19" s="872"/>
      <c r="BN19" s="872"/>
      <c r="BO19" s="872"/>
      <c r="BP19" s="872"/>
      <c r="BQ19" s="872"/>
      <c r="CH19" s="260"/>
      <c r="CI19" s="122"/>
      <c r="CJ19" s="122"/>
      <c r="CK19" s="122"/>
      <c r="CL19" s="876"/>
      <c r="CM19" s="876"/>
      <c r="CN19" s="876"/>
      <c r="CO19" s="122"/>
      <c r="CP19" s="122"/>
      <c r="CQ19" s="122"/>
      <c r="CR19" s="122"/>
      <c r="CS19" s="122"/>
      <c r="CT19" s="122"/>
      <c r="CU19" s="122"/>
      <c r="CV19" s="122"/>
      <c r="CW19" s="122"/>
      <c r="CX19" s="192"/>
    </row>
    <row r="20" spans="1:102" s="73" customFormat="1" ht="20.25" customHeight="1">
      <c r="A20" s="48"/>
      <c r="B20" s="739"/>
      <c r="C20" s="739"/>
      <c r="D20" s="866"/>
      <c r="E20" s="867"/>
      <c r="F20" s="867"/>
      <c r="G20" s="867"/>
      <c r="H20" s="867"/>
      <c r="I20" s="867"/>
      <c r="J20" s="867"/>
      <c r="K20" s="867"/>
      <c r="L20" s="867"/>
      <c r="M20" s="867"/>
      <c r="N20" s="867"/>
      <c r="O20" s="867"/>
      <c r="P20" s="867"/>
      <c r="Q20" s="867"/>
      <c r="R20" s="867"/>
      <c r="S20" s="868"/>
      <c r="T20" s="831"/>
      <c r="U20" s="831"/>
      <c r="V20" s="831"/>
      <c r="W20" s="831"/>
      <c r="X20" s="831"/>
      <c r="Y20" s="835"/>
      <c r="Z20" s="836"/>
      <c r="AA20" s="836"/>
      <c r="AB20" s="836"/>
      <c r="AC20" s="836"/>
      <c r="AD20" s="836"/>
      <c r="AE20" s="836"/>
      <c r="AF20" s="836"/>
      <c r="AG20" s="836"/>
      <c r="AH20" s="836"/>
      <c r="AI20" s="837"/>
      <c r="AJ20" s="830"/>
      <c r="AK20" s="830"/>
      <c r="AL20" s="830"/>
      <c r="AM20" s="943"/>
      <c r="AN20" s="944"/>
      <c r="AO20" s="945"/>
      <c r="AP20" s="952"/>
      <c r="AQ20" s="953"/>
      <c r="AR20" s="954"/>
      <c r="AS20" s="830"/>
      <c r="AT20" s="830"/>
      <c r="AU20" s="830"/>
      <c r="AV20" s="830"/>
      <c r="AW20" s="830"/>
      <c r="AX20" s="830"/>
      <c r="AY20" s="830"/>
      <c r="AZ20" s="830"/>
      <c r="BA20" s="830"/>
      <c r="BB20" s="830"/>
      <c r="BC20" s="830"/>
      <c r="BD20" s="830"/>
      <c r="BE20" s="824"/>
      <c r="BF20" s="824"/>
      <c r="BG20" s="824"/>
      <c r="BH20" s="872"/>
      <c r="BI20" s="872"/>
      <c r="BJ20" s="872"/>
      <c r="BK20" s="872"/>
      <c r="BL20" s="872"/>
      <c r="BM20" s="872"/>
      <c r="BN20" s="872"/>
      <c r="BO20" s="872"/>
      <c r="BP20" s="872"/>
      <c r="BQ20" s="872"/>
      <c r="CH20" s="260"/>
      <c r="CI20" s="122"/>
      <c r="CJ20" s="122"/>
      <c r="CK20" s="122"/>
      <c r="CL20" s="876"/>
      <c r="CM20" s="876"/>
      <c r="CN20" s="876"/>
      <c r="CO20" s="122"/>
      <c r="CP20" s="122"/>
      <c r="CQ20" s="122"/>
      <c r="CR20" s="122"/>
      <c r="CS20" s="122"/>
      <c r="CT20" s="122"/>
      <c r="CU20" s="122"/>
      <c r="CV20" s="122"/>
      <c r="CW20" s="122"/>
      <c r="CX20" s="192"/>
    </row>
    <row r="21" spans="1:102" s="73" customFormat="1" ht="20.25" customHeight="1">
      <c r="A21" s="48"/>
      <c r="B21" s="739"/>
      <c r="C21" s="739"/>
      <c r="D21" s="869"/>
      <c r="E21" s="870"/>
      <c r="F21" s="870"/>
      <c r="G21" s="870"/>
      <c r="H21" s="870"/>
      <c r="I21" s="870"/>
      <c r="J21" s="870"/>
      <c r="K21" s="870"/>
      <c r="L21" s="870"/>
      <c r="M21" s="870"/>
      <c r="N21" s="870"/>
      <c r="O21" s="870"/>
      <c r="P21" s="870"/>
      <c r="Q21" s="870"/>
      <c r="R21" s="870"/>
      <c r="S21" s="871"/>
      <c r="T21" s="831"/>
      <c r="U21" s="831"/>
      <c r="V21" s="831"/>
      <c r="W21" s="831"/>
      <c r="X21" s="831"/>
      <c r="Y21" s="838"/>
      <c r="Z21" s="839"/>
      <c r="AA21" s="839"/>
      <c r="AB21" s="839"/>
      <c r="AC21" s="839"/>
      <c r="AD21" s="839"/>
      <c r="AE21" s="839"/>
      <c r="AF21" s="839"/>
      <c r="AG21" s="839"/>
      <c r="AH21" s="839"/>
      <c r="AI21" s="840"/>
      <c r="AJ21" s="830"/>
      <c r="AK21" s="830"/>
      <c r="AL21" s="830"/>
      <c r="AM21" s="943"/>
      <c r="AN21" s="944"/>
      <c r="AO21" s="945"/>
      <c r="AP21" s="952"/>
      <c r="AQ21" s="953"/>
      <c r="AR21" s="954"/>
      <c r="AS21" s="830"/>
      <c r="AT21" s="830"/>
      <c r="AU21" s="830"/>
      <c r="AV21" s="830"/>
      <c r="AW21" s="830"/>
      <c r="AX21" s="830"/>
      <c r="AY21" s="830"/>
      <c r="AZ21" s="830"/>
      <c r="BA21" s="830"/>
      <c r="BB21" s="830"/>
      <c r="BC21" s="830"/>
      <c r="BD21" s="830"/>
      <c r="BE21" s="824"/>
      <c r="BF21" s="824"/>
      <c r="BG21" s="824"/>
      <c r="BH21" s="872"/>
      <c r="BI21" s="872"/>
      <c r="BJ21" s="872"/>
      <c r="BK21" s="872"/>
      <c r="BL21" s="872"/>
      <c r="BM21" s="872"/>
      <c r="BN21" s="872"/>
      <c r="BO21" s="872"/>
      <c r="BP21" s="872"/>
      <c r="BQ21" s="872"/>
      <c r="CH21" s="260"/>
      <c r="CI21" s="122"/>
      <c r="CJ21" s="122"/>
      <c r="CK21" s="122"/>
      <c r="CL21" s="876"/>
      <c r="CM21" s="876"/>
      <c r="CN21" s="876"/>
      <c r="CO21" s="122"/>
      <c r="CP21" s="122"/>
      <c r="CQ21" s="122"/>
      <c r="CR21" s="122"/>
      <c r="CS21" s="122"/>
      <c r="CT21" s="122"/>
      <c r="CU21" s="122"/>
      <c r="CV21" s="122"/>
      <c r="CW21" s="122"/>
      <c r="CX21" s="192"/>
    </row>
    <row r="22" spans="1:102" s="73" customFormat="1" ht="20.25" customHeight="1">
      <c r="A22" s="48"/>
      <c r="B22" s="739" t="s">
        <v>31</v>
      </c>
      <c r="C22" s="739"/>
      <c r="D22" s="863" t="str">
        <f>IF('Pagina 4'!D18=0,"",'Pagina 4'!D18)</f>
        <v>SCEGLIERE DAL MENU' A TENDINA</v>
      </c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5"/>
      <c r="T22" s="841">
        <f>'Pagina 4'!BK18</f>
        <v>0</v>
      </c>
      <c r="U22" s="831"/>
      <c r="V22" s="831"/>
      <c r="W22" s="831"/>
      <c r="X22" s="831"/>
      <c r="Y22" s="832">
        <f>'Pagina 4'!BP18</f>
        <v>0</v>
      </c>
      <c r="Z22" s="833"/>
      <c r="AA22" s="833"/>
      <c r="AB22" s="833"/>
      <c r="AC22" s="833"/>
      <c r="AD22" s="833"/>
      <c r="AE22" s="833"/>
      <c r="AF22" s="833"/>
      <c r="AG22" s="833"/>
      <c r="AH22" s="833"/>
      <c r="AI22" s="834"/>
      <c r="AJ22" s="830"/>
      <c r="AK22" s="830"/>
      <c r="AL22" s="830"/>
      <c r="AM22" s="943"/>
      <c r="AN22" s="944"/>
      <c r="AO22" s="945"/>
      <c r="AP22" s="952"/>
      <c r="AQ22" s="953"/>
      <c r="AR22" s="954"/>
      <c r="AS22" s="830"/>
      <c r="AT22" s="830"/>
      <c r="AU22" s="830"/>
      <c r="AV22" s="830"/>
      <c r="AW22" s="830"/>
      <c r="AX22" s="830"/>
      <c r="AY22" s="830"/>
      <c r="AZ22" s="830"/>
      <c r="BA22" s="830"/>
      <c r="BB22" s="830"/>
      <c r="BC22" s="830"/>
      <c r="BD22" s="830"/>
      <c r="BE22" s="824">
        <f>IF(AJ22="x",40%,40%+(_xlfn.COUNTIFS(AS22:BD24,"=X")+_xlfn.COUNTIFS($AP$19,"=X"))*10%)</f>
        <v>0.4</v>
      </c>
      <c r="BF22" s="824"/>
      <c r="BG22" s="824"/>
      <c r="BH22" s="872">
        <f>Y22*BE22</f>
        <v>0</v>
      </c>
      <c r="BI22" s="872"/>
      <c r="BJ22" s="872"/>
      <c r="BK22" s="872"/>
      <c r="BL22" s="872"/>
      <c r="BM22" s="872"/>
      <c r="BN22" s="872"/>
      <c r="BO22" s="872"/>
      <c r="BP22" s="872"/>
      <c r="BQ22" s="872"/>
      <c r="CH22" s="260"/>
      <c r="CI22" s="122"/>
      <c r="CJ22" s="122"/>
      <c r="CK22" s="122"/>
      <c r="CL22" s="876">
        <f>_xlfn.COUNTIFS(AP22:BD24,"=X")</f>
        <v>0</v>
      </c>
      <c r="CM22" s="876"/>
      <c r="CN22" s="876"/>
      <c r="CO22" s="122"/>
      <c r="CP22" s="122"/>
      <c r="CQ22" s="122"/>
      <c r="CR22" s="122"/>
      <c r="CS22" s="122"/>
      <c r="CT22" s="122"/>
      <c r="CU22" s="122"/>
      <c r="CV22" s="122"/>
      <c r="CW22" s="122"/>
      <c r="CX22" s="192"/>
    </row>
    <row r="23" spans="1:102" s="73" customFormat="1" ht="20.25" customHeight="1">
      <c r="A23" s="48"/>
      <c r="B23" s="739"/>
      <c r="C23" s="739"/>
      <c r="D23" s="866"/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8"/>
      <c r="T23" s="831"/>
      <c r="U23" s="831"/>
      <c r="V23" s="831"/>
      <c r="W23" s="831"/>
      <c r="X23" s="831"/>
      <c r="Y23" s="835"/>
      <c r="Z23" s="836"/>
      <c r="AA23" s="836"/>
      <c r="AB23" s="836"/>
      <c r="AC23" s="836"/>
      <c r="AD23" s="836"/>
      <c r="AE23" s="836"/>
      <c r="AF23" s="836"/>
      <c r="AG23" s="836"/>
      <c r="AH23" s="836"/>
      <c r="AI23" s="837"/>
      <c r="AJ23" s="830"/>
      <c r="AK23" s="830"/>
      <c r="AL23" s="830"/>
      <c r="AM23" s="943"/>
      <c r="AN23" s="944"/>
      <c r="AO23" s="945"/>
      <c r="AP23" s="952"/>
      <c r="AQ23" s="953"/>
      <c r="AR23" s="954"/>
      <c r="AS23" s="830"/>
      <c r="AT23" s="830"/>
      <c r="AU23" s="830"/>
      <c r="AV23" s="830"/>
      <c r="AW23" s="830"/>
      <c r="AX23" s="830"/>
      <c r="AY23" s="830"/>
      <c r="AZ23" s="830"/>
      <c r="BA23" s="830"/>
      <c r="BB23" s="830"/>
      <c r="BC23" s="830"/>
      <c r="BD23" s="830"/>
      <c r="BE23" s="824"/>
      <c r="BF23" s="824"/>
      <c r="BG23" s="824"/>
      <c r="BH23" s="872"/>
      <c r="BI23" s="872"/>
      <c r="BJ23" s="872"/>
      <c r="BK23" s="872"/>
      <c r="BL23" s="872"/>
      <c r="BM23" s="872"/>
      <c r="BN23" s="872"/>
      <c r="BO23" s="872"/>
      <c r="BP23" s="872"/>
      <c r="BQ23" s="872"/>
      <c r="CH23" s="260"/>
      <c r="CI23" s="122"/>
      <c r="CJ23" s="122"/>
      <c r="CK23" s="122"/>
      <c r="CL23" s="876"/>
      <c r="CM23" s="876"/>
      <c r="CN23" s="876"/>
      <c r="CO23" s="122"/>
      <c r="CP23" s="122"/>
      <c r="CQ23" s="122"/>
      <c r="CR23" s="122"/>
      <c r="CS23" s="122"/>
      <c r="CT23" s="122"/>
      <c r="CU23" s="122"/>
      <c r="CV23" s="122"/>
      <c r="CW23" s="122"/>
      <c r="CX23" s="192"/>
    </row>
    <row r="24" spans="1:102" s="73" customFormat="1" ht="20.25" customHeight="1">
      <c r="A24" s="48"/>
      <c r="B24" s="739"/>
      <c r="C24" s="739"/>
      <c r="D24" s="869"/>
      <c r="E24" s="870"/>
      <c r="F24" s="870"/>
      <c r="G24" s="870"/>
      <c r="H24" s="870"/>
      <c r="I24" s="870"/>
      <c r="J24" s="870"/>
      <c r="K24" s="870"/>
      <c r="L24" s="870"/>
      <c r="M24" s="870"/>
      <c r="N24" s="870"/>
      <c r="O24" s="870"/>
      <c r="P24" s="870"/>
      <c r="Q24" s="870"/>
      <c r="R24" s="870"/>
      <c r="S24" s="871"/>
      <c r="T24" s="831"/>
      <c r="U24" s="831"/>
      <c r="V24" s="831"/>
      <c r="W24" s="831"/>
      <c r="X24" s="831"/>
      <c r="Y24" s="838"/>
      <c r="Z24" s="839"/>
      <c r="AA24" s="839"/>
      <c r="AB24" s="839"/>
      <c r="AC24" s="839"/>
      <c r="AD24" s="839"/>
      <c r="AE24" s="839"/>
      <c r="AF24" s="839"/>
      <c r="AG24" s="839"/>
      <c r="AH24" s="839"/>
      <c r="AI24" s="840"/>
      <c r="AJ24" s="830"/>
      <c r="AK24" s="830"/>
      <c r="AL24" s="830"/>
      <c r="AM24" s="943"/>
      <c r="AN24" s="944"/>
      <c r="AO24" s="945"/>
      <c r="AP24" s="952"/>
      <c r="AQ24" s="953"/>
      <c r="AR24" s="954"/>
      <c r="AS24" s="830"/>
      <c r="AT24" s="830"/>
      <c r="AU24" s="830"/>
      <c r="AV24" s="830"/>
      <c r="AW24" s="830"/>
      <c r="AX24" s="830"/>
      <c r="AY24" s="830"/>
      <c r="AZ24" s="830"/>
      <c r="BA24" s="830"/>
      <c r="BB24" s="830"/>
      <c r="BC24" s="830"/>
      <c r="BD24" s="830"/>
      <c r="BE24" s="824"/>
      <c r="BF24" s="824"/>
      <c r="BG24" s="824"/>
      <c r="BH24" s="872"/>
      <c r="BI24" s="872"/>
      <c r="BJ24" s="872"/>
      <c r="BK24" s="872"/>
      <c r="BL24" s="872"/>
      <c r="BM24" s="872"/>
      <c r="BN24" s="872"/>
      <c r="BO24" s="872"/>
      <c r="BP24" s="872"/>
      <c r="BQ24" s="872"/>
      <c r="CH24" s="260"/>
      <c r="CI24" s="122"/>
      <c r="CJ24" s="122"/>
      <c r="CK24" s="122"/>
      <c r="CL24" s="876"/>
      <c r="CM24" s="876"/>
      <c r="CN24" s="876"/>
      <c r="CO24" s="122"/>
      <c r="CP24" s="122"/>
      <c r="CQ24" s="122"/>
      <c r="CR24" s="122"/>
      <c r="CS24" s="122"/>
      <c r="CT24" s="122"/>
      <c r="CU24" s="122"/>
      <c r="CV24" s="122"/>
      <c r="CW24" s="122"/>
      <c r="CX24" s="192"/>
    </row>
    <row r="25" spans="1:102" s="73" customFormat="1" ht="20.25" customHeight="1">
      <c r="A25" s="48"/>
      <c r="B25" s="739" t="s">
        <v>32</v>
      </c>
      <c r="C25" s="739"/>
      <c r="D25" s="863">
        <f>IF('Pagina 4'!D24=0,"",'Pagina 4'!D24)</f>
      </c>
      <c r="E25" s="864"/>
      <c r="F25" s="864"/>
      <c r="G25" s="864"/>
      <c r="H25" s="864"/>
      <c r="I25" s="864"/>
      <c r="J25" s="864"/>
      <c r="K25" s="864"/>
      <c r="L25" s="864"/>
      <c r="M25" s="864"/>
      <c r="N25" s="864"/>
      <c r="O25" s="864"/>
      <c r="P25" s="864"/>
      <c r="Q25" s="864"/>
      <c r="R25" s="864"/>
      <c r="S25" s="865"/>
      <c r="T25" s="831">
        <f>'Pagina 4'!BK24</f>
        <v>0</v>
      </c>
      <c r="U25" s="831"/>
      <c r="V25" s="831"/>
      <c r="W25" s="831"/>
      <c r="X25" s="831"/>
      <c r="Y25" s="832">
        <f>'Pagina 4'!BP24</f>
        <v>0</v>
      </c>
      <c r="Z25" s="833"/>
      <c r="AA25" s="833"/>
      <c r="AB25" s="833"/>
      <c r="AC25" s="833"/>
      <c r="AD25" s="833"/>
      <c r="AE25" s="833"/>
      <c r="AF25" s="833"/>
      <c r="AG25" s="833"/>
      <c r="AH25" s="833"/>
      <c r="AI25" s="834"/>
      <c r="AJ25" s="830"/>
      <c r="AK25" s="830"/>
      <c r="AL25" s="830"/>
      <c r="AM25" s="943"/>
      <c r="AN25" s="944"/>
      <c r="AO25" s="945"/>
      <c r="AP25" s="952"/>
      <c r="AQ25" s="953"/>
      <c r="AR25" s="954"/>
      <c r="AS25" s="830"/>
      <c r="AT25" s="830"/>
      <c r="AU25" s="830"/>
      <c r="AV25" s="830"/>
      <c r="AW25" s="830"/>
      <c r="AX25" s="830"/>
      <c r="AY25" s="830"/>
      <c r="AZ25" s="830"/>
      <c r="BA25" s="830"/>
      <c r="BB25" s="830"/>
      <c r="BC25" s="830"/>
      <c r="BD25" s="830"/>
      <c r="BE25" s="824">
        <f>IF(AJ25="x",40%,40%+(_xlfn.COUNTIFS(AS25:BD27,"=X")+_xlfn.COUNTIFS($AP$19,"=X"))*10%)</f>
        <v>0.4</v>
      </c>
      <c r="BF25" s="824"/>
      <c r="BG25" s="824"/>
      <c r="BH25" s="872">
        <f>Y25*BE25</f>
        <v>0</v>
      </c>
      <c r="BI25" s="872"/>
      <c r="BJ25" s="872"/>
      <c r="BK25" s="872"/>
      <c r="BL25" s="872"/>
      <c r="BM25" s="872"/>
      <c r="BN25" s="872"/>
      <c r="BO25" s="872"/>
      <c r="BP25" s="872"/>
      <c r="BQ25" s="872"/>
      <c r="CH25" s="260"/>
      <c r="CI25" s="122"/>
      <c r="CJ25" s="122"/>
      <c r="CK25" s="122"/>
      <c r="CL25" s="876">
        <f>_xlfn.COUNTIFS(AP25:BD27,"=X")</f>
        <v>0</v>
      </c>
      <c r="CM25" s="876"/>
      <c r="CN25" s="876"/>
      <c r="CO25" s="122"/>
      <c r="CP25" s="122"/>
      <c r="CQ25" s="122"/>
      <c r="CR25" s="122"/>
      <c r="CS25" s="122"/>
      <c r="CT25" s="122"/>
      <c r="CU25" s="122"/>
      <c r="CV25" s="122"/>
      <c r="CW25" s="122"/>
      <c r="CX25" s="192"/>
    </row>
    <row r="26" spans="1:102" s="73" customFormat="1" ht="20.25" customHeight="1">
      <c r="A26" s="48"/>
      <c r="B26" s="739"/>
      <c r="C26" s="739"/>
      <c r="D26" s="866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8"/>
      <c r="T26" s="831"/>
      <c r="U26" s="831"/>
      <c r="V26" s="831"/>
      <c r="W26" s="831"/>
      <c r="X26" s="831"/>
      <c r="Y26" s="835"/>
      <c r="Z26" s="836"/>
      <c r="AA26" s="836"/>
      <c r="AB26" s="836"/>
      <c r="AC26" s="836"/>
      <c r="AD26" s="836"/>
      <c r="AE26" s="836"/>
      <c r="AF26" s="836"/>
      <c r="AG26" s="836"/>
      <c r="AH26" s="836"/>
      <c r="AI26" s="837"/>
      <c r="AJ26" s="830"/>
      <c r="AK26" s="830"/>
      <c r="AL26" s="830"/>
      <c r="AM26" s="943"/>
      <c r="AN26" s="944"/>
      <c r="AO26" s="945"/>
      <c r="AP26" s="952"/>
      <c r="AQ26" s="953"/>
      <c r="AR26" s="954"/>
      <c r="AS26" s="830"/>
      <c r="AT26" s="830"/>
      <c r="AU26" s="830"/>
      <c r="AV26" s="830"/>
      <c r="AW26" s="830"/>
      <c r="AX26" s="830"/>
      <c r="AY26" s="830"/>
      <c r="AZ26" s="830"/>
      <c r="BA26" s="830"/>
      <c r="BB26" s="830"/>
      <c r="BC26" s="830"/>
      <c r="BD26" s="830"/>
      <c r="BE26" s="824"/>
      <c r="BF26" s="824"/>
      <c r="BG26" s="824"/>
      <c r="BH26" s="872"/>
      <c r="BI26" s="872"/>
      <c r="BJ26" s="872"/>
      <c r="BK26" s="872"/>
      <c r="BL26" s="872"/>
      <c r="BM26" s="872"/>
      <c r="BN26" s="872"/>
      <c r="BO26" s="872"/>
      <c r="BP26" s="872"/>
      <c r="BQ26" s="872"/>
      <c r="CH26" s="260"/>
      <c r="CI26" s="122"/>
      <c r="CJ26" s="122"/>
      <c r="CK26" s="122"/>
      <c r="CL26" s="876"/>
      <c r="CM26" s="876"/>
      <c r="CN26" s="876"/>
      <c r="CO26" s="122"/>
      <c r="CP26" s="122"/>
      <c r="CQ26" s="122"/>
      <c r="CR26" s="122"/>
      <c r="CS26" s="122"/>
      <c r="CT26" s="122"/>
      <c r="CU26" s="122"/>
      <c r="CV26" s="122"/>
      <c r="CW26" s="122"/>
      <c r="CX26" s="192"/>
    </row>
    <row r="27" spans="1:102" s="73" customFormat="1" ht="20.25" customHeight="1">
      <c r="A27" s="48"/>
      <c r="B27" s="739"/>
      <c r="C27" s="739"/>
      <c r="D27" s="869"/>
      <c r="E27" s="870"/>
      <c r="F27" s="870"/>
      <c r="G27" s="870"/>
      <c r="H27" s="870"/>
      <c r="I27" s="870"/>
      <c r="J27" s="870"/>
      <c r="K27" s="870"/>
      <c r="L27" s="870"/>
      <c r="M27" s="870"/>
      <c r="N27" s="870"/>
      <c r="O27" s="870"/>
      <c r="P27" s="870"/>
      <c r="Q27" s="870"/>
      <c r="R27" s="870"/>
      <c r="S27" s="871"/>
      <c r="T27" s="831"/>
      <c r="U27" s="831"/>
      <c r="V27" s="831"/>
      <c r="W27" s="831"/>
      <c r="X27" s="831"/>
      <c r="Y27" s="838"/>
      <c r="Z27" s="839"/>
      <c r="AA27" s="839"/>
      <c r="AB27" s="839"/>
      <c r="AC27" s="839"/>
      <c r="AD27" s="839"/>
      <c r="AE27" s="839"/>
      <c r="AF27" s="839"/>
      <c r="AG27" s="839"/>
      <c r="AH27" s="839"/>
      <c r="AI27" s="840"/>
      <c r="AJ27" s="830"/>
      <c r="AK27" s="830"/>
      <c r="AL27" s="830"/>
      <c r="AM27" s="943"/>
      <c r="AN27" s="944"/>
      <c r="AO27" s="945"/>
      <c r="AP27" s="952"/>
      <c r="AQ27" s="953"/>
      <c r="AR27" s="954"/>
      <c r="AS27" s="830"/>
      <c r="AT27" s="830"/>
      <c r="AU27" s="830"/>
      <c r="AV27" s="830"/>
      <c r="AW27" s="830"/>
      <c r="AX27" s="830"/>
      <c r="AY27" s="830"/>
      <c r="AZ27" s="830"/>
      <c r="BA27" s="830"/>
      <c r="BB27" s="830"/>
      <c r="BC27" s="830"/>
      <c r="BD27" s="830"/>
      <c r="BE27" s="824"/>
      <c r="BF27" s="824"/>
      <c r="BG27" s="824"/>
      <c r="BH27" s="872"/>
      <c r="BI27" s="872"/>
      <c r="BJ27" s="872"/>
      <c r="BK27" s="872"/>
      <c r="BL27" s="872"/>
      <c r="BM27" s="872"/>
      <c r="BN27" s="872"/>
      <c r="BO27" s="872"/>
      <c r="BP27" s="872"/>
      <c r="BQ27" s="872"/>
      <c r="CH27" s="260"/>
      <c r="CI27" s="122"/>
      <c r="CJ27" s="122"/>
      <c r="CK27" s="122"/>
      <c r="CL27" s="876"/>
      <c r="CM27" s="876"/>
      <c r="CN27" s="876"/>
      <c r="CO27" s="122"/>
      <c r="CP27" s="122"/>
      <c r="CQ27" s="122"/>
      <c r="CR27" s="122"/>
      <c r="CS27" s="122"/>
      <c r="CT27" s="122"/>
      <c r="CU27" s="122"/>
      <c r="CV27" s="122"/>
      <c r="CW27" s="122"/>
      <c r="CX27" s="192"/>
    </row>
    <row r="28" spans="1:102" s="73" customFormat="1" ht="20.25" customHeight="1">
      <c r="A28" s="48"/>
      <c r="B28" s="739" t="s">
        <v>230</v>
      </c>
      <c r="C28" s="739"/>
      <c r="D28" s="863">
        <f>IF('Pagina 4'!D30=0,"",'Pagina 4'!D30)</f>
      </c>
      <c r="E28" s="864"/>
      <c r="F28" s="864"/>
      <c r="G28" s="864"/>
      <c r="H28" s="864"/>
      <c r="I28" s="864"/>
      <c r="J28" s="864"/>
      <c r="K28" s="864"/>
      <c r="L28" s="864"/>
      <c r="M28" s="864"/>
      <c r="N28" s="864"/>
      <c r="O28" s="864"/>
      <c r="P28" s="864"/>
      <c r="Q28" s="864"/>
      <c r="R28" s="864"/>
      <c r="S28" s="865"/>
      <c r="T28" s="831">
        <f>'Pagina 4'!BK30</f>
        <v>0</v>
      </c>
      <c r="U28" s="831"/>
      <c r="V28" s="831"/>
      <c r="W28" s="831"/>
      <c r="X28" s="831"/>
      <c r="Y28" s="832">
        <f>'Pagina 4'!BP30</f>
        <v>0</v>
      </c>
      <c r="Z28" s="833"/>
      <c r="AA28" s="833"/>
      <c r="AB28" s="833"/>
      <c r="AC28" s="833"/>
      <c r="AD28" s="833"/>
      <c r="AE28" s="833"/>
      <c r="AF28" s="833"/>
      <c r="AG28" s="833"/>
      <c r="AH28" s="833"/>
      <c r="AI28" s="834"/>
      <c r="AJ28" s="830"/>
      <c r="AK28" s="830"/>
      <c r="AL28" s="830"/>
      <c r="AM28" s="943"/>
      <c r="AN28" s="944"/>
      <c r="AO28" s="945"/>
      <c r="AP28" s="952"/>
      <c r="AQ28" s="953"/>
      <c r="AR28" s="954"/>
      <c r="AS28" s="830"/>
      <c r="AT28" s="830"/>
      <c r="AU28" s="830"/>
      <c r="AV28" s="830"/>
      <c r="AW28" s="830"/>
      <c r="AX28" s="830"/>
      <c r="AY28" s="830"/>
      <c r="AZ28" s="830"/>
      <c r="BA28" s="830"/>
      <c r="BB28" s="830"/>
      <c r="BC28" s="830"/>
      <c r="BD28" s="830"/>
      <c r="BE28" s="824">
        <f>IF(AJ28="x",40%,40%+(_xlfn.COUNTIFS(AS28:BD30,"=X")+_xlfn.COUNTIFS($AP$19,"=X"))*10%)</f>
        <v>0.4</v>
      </c>
      <c r="BF28" s="824"/>
      <c r="BG28" s="824"/>
      <c r="BH28" s="872">
        <f>Y28*BE28</f>
        <v>0</v>
      </c>
      <c r="BI28" s="872"/>
      <c r="BJ28" s="872"/>
      <c r="BK28" s="872"/>
      <c r="BL28" s="872"/>
      <c r="BM28" s="872"/>
      <c r="BN28" s="872"/>
      <c r="BO28" s="872"/>
      <c r="BP28" s="872"/>
      <c r="BQ28" s="872"/>
      <c r="CH28" s="260"/>
      <c r="CI28" s="122"/>
      <c r="CJ28" s="122"/>
      <c r="CK28" s="122"/>
      <c r="CL28" s="876">
        <f>_xlfn.COUNTIFS(AP28:BD30,"=X")</f>
        <v>0</v>
      </c>
      <c r="CM28" s="876"/>
      <c r="CN28" s="876"/>
      <c r="CO28" s="122"/>
      <c r="CP28" s="122"/>
      <c r="CQ28" s="122"/>
      <c r="CR28" s="122"/>
      <c r="CS28" s="122"/>
      <c r="CT28" s="122"/>
      <c r="CU28" s="122"/>
      <c r="CV28" s="122"/>
      <c r="CW28" s="122"/>
      <c r="CX28" s="192"/>
    </row>
    <row r="29" spans="1:102" s="73" customFormat="1" ht="20.25" customHeight="1">
      <c r="A29" s="48"/>
      <c r="B29" s="739"/>
      <c r="C29" s="739"/>
      <c r="D29" s="866"/>
      <c r="E29" s="867"/>
      <c r="F29" s="867"/>
      <c r="G29" s="867"/>
      <c r="H29" s="867"/>
      <c r="I29" s="867"/>
      <c r="J29" s="867"/>
      <c r="K29" s="867"/>
      <c r="L29" s="867"/>
      <c r="M29" s="867"/>
      <c r="N29" s="867"/>
      <c r="O29" s="867"/>
      <c r="P29" s="867"/>
      <c r="Q29" s="867"/>
      <c r="R29" s="867"/>
      <c r="S29" s="868"/>
      <c r="T29" s="831"/>
      <c r="U29" s="831"/>
      <c r="V29" s="831"/>
      <c r="W29" s="831"/>
      <c r="X29" s="831"/>
      <c r="Y29" s="835"/>
      <c r="Z29" s="836"/>
      <c r="AA29" s="836"/>
      <c r="AB29" s="836"/>
      <c r="AC29" s="836"/>
      <c r="AD29" s="836"/>
      <c r="AE29" s="836"/>
      <c r="AF29" s="836"/>
      <c r="AG29" s="836"/>
      <c r="AH29" s="836"/>
      <c r="AI29" s="837"/>
      <c r="AJ29" s="830"/>
      <c r="AK29" s="830"/>
      <c r="AL29" s="830"/>
      <c r="AM29" s="943"/>
      <c r="AN29" s="944"/>
      <c r="AO29" s="945"/>
      <c r="AP29" s="952"/>
      <c r="AQ29" s="953"/>
      <c r="AR29" s="954"/>
      <c r="AS29" s="830"/>
      <c r="AT29" s="830"/>
      <c r="AU29" s="830"/>
      <c r="AV29" s="830"/>
      <c r="AW29" s="830"/>
      <c r="AX29" s="830"/>
      <c r="AY29" s="830"/>
      <c r="AZ29" s="830"/>
      <c r="BA29" s="830"/>
      <c r="BB29" s="830"/>
      <c r="BC29" s="830"/>
      <c r="BD29" s="830"/>
      <c r="BE29" s="824"/>
      <c r="BF29" s="824"/>
      <c r="BG29" s="824"/>
      <c r="BH29" s="872"/>
      <c r="BI29" s="872"/>
      <c r="BJ29" s="872"/>
      <c r="BK29" s="872"/>
      <c r="BL29" s="872"/>
      <c r="BM29" s="872"/>
      <c r="BN29" s="872"/>
      <c r="BO29" s="872"/>
      <c r="BP29" s="872"/>
      <c r="BQ29" s="872"/>
      <c r="CH29" s="260"/>
      <c r="CI29" s="122"/>
      <c r="CJ29" s="122"/>
      <c r="CK29" s="122"/>
      <c r="CL29" s="876"/>
      <c r="CM29" s="876"/>
      <c r="CN29" s="876"/>
      <c r="CO29" s="122"/>
      <c r="CP29" s="122"/>
      <c r="CQ29" s="122"/>
      <c r="CR29" s="122"/>
      <c r="CS29" s="122"/>
      <c r="CT29" s="122"/>
      <c r="CU29" s="122"/>
      <c r="CV29" s="122"/>
      <c r="CW29" s="122"/>
      <c r="CX29" s="192"/>
    </row>
    <row r="30" spans="1:102" s="73" customFormat="1" ht="20.25" customHeight="1">
      <c r="A30" s="48"/>
      <c r="B30" s="739"/>
      <c r="C30" s="739"/>
      <c r="D30" s="869"/>
      <c r="E30" s="870"/>
      <c r="F30" s="870"/>
      <c r="G30" s="870"/>
      <c r="H30" s="870"/>
      <c r="I30" s="870"/>
      <c r="J30" s="870"/>
      <c r="K30" s="870"/>
      <c r="L30" s="870"/>
      <c r="M30" s="870"/>
      <c r="N30" s="870"/>
      <c r="O30" s="870"/>
      <c r="P30" s="870"/>
      <c r="Q30" s="870"/>
      <c r="R30" s="870"/>
      <c r="S30" s="871"/>
      <c r="T30" s="831"/>
      <c r="U30" s="831"/>
      <c r="V30" s="831"/>
      <c r="W30" s="831"/>
      <c r="X30" s="831"/>
      <c r="Y30" s="838"/>
      <c r="Z30" s="839"/>
      <c r="AA30" s="839"/>
      <c r="AB30" s="839"/>
      <c r="AC30" s="839"/>
      <c r="AD30" s="839"/>
      <c r="AE30" s="839"/>
      <c r="AF30" s="839"/>
      <c r="AG30" s="839"/>
      <c r="AH30" s="839"/>
      <c r="AI30" s="840"/>
      <c r="AJ30" s="830"/>
      <c r="AK30" s="830"/>
      <c r="AL30" s="830"/>
      <c r="AM30" s="943"/>
      <c r="AN30" s="944"/>
      <c r="AO30" s="945"/>
      <c r="AP30" s="952"/>
      <c r="AQ30" s="953"/>
      <c r="AR30" s="954"/>
      <c r="AS30" s="830"/>
      <c r="AT30" s="830"/>
      <c r="AU30" s="830"/>
      <c r="AV30" s="830"/>
      <c r="AW30" s="830"/>
      <c r="AX30" s="830"/>
      <c r="AY30" s="830"/>
      <c r="AZ30" s="830"/>
      <c r="BA30" s="830"/>
      <c r="BB30" s="830"/>
      <c r="BC30" s="830"/>
      <c r="BD30" s="830"/>
      <c r="BE30" s="824"/>
      <c r="BF30" s="824"/>
      <c r="BG30" s="824"/>
      <c r="BH30" s="872"/>
      <c r="BI30" s="872"/>
      <c r="BJ30" s="872"/>
      <c r="BK30" s="872"/>
      <c r="BL30" s="872"/>
      <c r="BM30" s="872"/>
      <c r="BN30" s="872"/>
      <c r="BO30" s="872"/>
      <c r="BP30" s="872"/>
      <c r="BQ30" s="872"/>
      <c r="CH30" s="260"/>
      <c r="CI30" s="122"/>
      <c r="CJ30" s="122"/>
      <c r="CK30" s="122"/>
      <c r="CL30" s="876"/>
      <c r="CM30" s="876"/>
      <c r="CN30" s="876"/>
      <c r="CO30" s="122"/>
      <c r="CP30" s="122"/>
      <c r="CQ30" s="122"/>
      <c r="CR30" s="122"/>
      <c r="CS30" s="122"/>
      <c r="CT30" s="122"/>
      <c r="CU30" s="122"/>
      <c r="CV30" s="122"/>
      <c r="CW30" s="122"/>
      <c r="CX30" s="192"/>
    </row>
    <row r="31" spans="1:102" s="73" customFormat="1" ht="20.25" customHeight="1">
      <c r="A31" s="48"/>
      <c r="B31" s="739" t="s">
        <v>231</v>
      </c>
      <c r="C31" s="739"/>
      <c r="D31" s="863">
        <f>IF('Pagina 4'!D36=0,"",'Pagina 4'!D36)</f>
      </c>
      <c r="E31" s="864"/>
      <c r="F31" s="864"/>
      <c r="G31" s="864"/>
      <c r="H31" s="864"/>
      <c r="I31" s="864"/>
      <c r="J31" s="864"/>
      <c r="K31" s="864"/>
      <c r="L31" s="864"/>
      <c r="M31" s="864"/>
      <c r="N31" s="864"/>
      <c r="O31" s="864"/>
      <c r="P31" s="864"/>
      <c r="Q31" s="864"/>
      <c r="R31" s="864"/>
      <c r="S31" s="865"/>
      <c r="T31" s="831">
        <f>'Pagina 4'!BK36</f>
        <v>0</v>
      </c>
      <c r="U31" s="831"/>
      <c r="V31" s="831"/>
      <c r="W31" s="831"/>
      <c r="X31" s="831"/>
      <c r="Y31" s="832">
        <f>'Pagina 4'!BP36</f>
        <v>0</v>
      </c>
      <c r="Z31" s="833"/>
      <c r="AA31" s="833"/>
      <c r="AB31" s="833"/>
      <c r="AC31" s="833"/>
      <c r="AD31" s="833"/>
      <c r="AE31" s="833"/>
      <c r="AF31" s="833"/>
      <c r="AG31" s="833"/>
      <c r="AH31" s="833"/>
      <c r="AI31" s="834"/>
      <c r="AJ31" s="830"/>
      <c r="AK31" s="830"/>
      <c r="AL31" s="830"/>
      <c r="AM31" s="943"/>
      <c r="AN31" s="944"/>
      <c r="AO31" s="945"/>
      <c r="AP31" s="952"/>
      <c r="AQ31" s="953"/>
      <c r="AR31" s="954"/>
      <c r="AS31" s="830"/>
      <c r="AT31" s="830"/>
      <c r="AU31" s="830"/>
      <c r="AV31" s="830"/>
      <c r="AW31" s="830"/>
      <c r="AX31" s="830"/>
      <c r="AY31" s="830"/>
      <c r="AZ31" s="830"/>
      <c r="BA31" s="830"/>
      <c r="BB31" s="830"/>
      <c r="BC31" s="830"/>
      <c r="BD31" s="830"/>
      <c r="BE31" s="824">
        <f>IF(AJ31="x",40%,40%+(_xlfn.COUNTIFS(AS31:BD33,"=X")+_xlfn.COUNTIFS($AP$19,"=X"))*10%)</f>
        <v>0.4</v>
      </c>
      <c r="BF31" s="824"/>
      <c r="BG31" s="824"/>
      <c r="BH31" s="872">
        <f>Y31*BE31</f>
        <v>0</v>
      </c>
      <c r="BI31" s="872"/>
      <c r="BJ31" s="872"/>
      <c r="BK31" s="872"/>
      <c r="BL31" s="872"/>
      <c r="BM31" s="872"/>
      <c r="BN31" s="872"/>
      <c r="BO31" s="872"/>
      <c r="BP31" s="872"/>
      <c r="BQ31" s="872"/>
      <c r="CH31" s="260"/>
      <c r="CI31" s="122"/>
      <c r="CJ31" s="122"/>
      <c r="CK31" s="122"/>
      <c r="CL31" s="876">
        <f>_xlfn.COUNTIFS(AP31:BD33,"=X")</f>
        <v>0</v>
      </c>
      <c r="CM31" s="876"/>
      <c r="CN31" s="876"/>
      <c r="CO31" s="122"/>
      <c r="CP31" s="122"/>
      <c r="CQ31" s="122"/>
      <c r="CR31" s="122"/>
      <c r="CS31" s="122"/>
      <c r="CT31" s="122"/>
      <c r="CU31" s="122"/>
      <c r="CV31" s="122"/>
      <c r="CW31" s="122"/>
      <c r="CX31" s="192"/>
    </row>
    <row r="32" spans="1:102" s="73" customFormat="1" ht="20.25" customHeight="1">
      <c r="A32" s="48"/>
      <c r="B32" s="739"/>
      <c r="C32" s="739"/>
      <c r="D32" s="866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8"/>
      <c r="T32" s="831"/>
      <c r="U32" s="831"/>
      <c r="V32" s="831"/>
      <c r="W32" s="831"/>
      <c r="X32" s="831"/>
      <c r="Y32" s="835"/>
      <c r="Z32" s="836"/>
      <c r="AA32" s="836"/>
      <c r="AB32" s="836"/>
      <c r="AC32" s="836"/>
      <c r="AD32" s="836"/>
      <c r="AE32" s="836"/>
      <c r="AF32" s="836"/>
      <c r="AG32" s="836"/>
      <c r="AH32" s="836"/>
      <c r="AI32" s="837"/>
      <c r="AJ32" s="830"/>
      <c r="AK32" s="830"/>
      <c r="AL32" s="830"/>
      <c r="AM32" s="943"/>
      <c r="AN32" s="944"/>
      <c r="AO32" s="945"/>
      <c r="AP32" s="952"/>
      <c r="AQ32" s="953"/>
      <c r="AR32" s="954"/>
      <c r="AS32" s="830"/>
      <c r="AT32" s="830"/>
      <c r="AU32" s="830"/>
      <c r="AV32" s="830"/>
      <c r="AW32" s="830"/>
      <c r="AX32" s="830"/>
      <c r="AY32" s="830"/>
      <c r="AZ32" s="830"/>
      <c r="BA32" s="830"/>
      <c r="BB32" s="830"/>
      <c r="BC32" s="830"/>
      <c r="BD32" s="830"/>
      <c r="BE32" s="824"/>
      <c r="BF32" s="824"/>
      <c r="BG32" s="824"/>
      <c r="BH32" s="872"/>
      <c r="BI32" s="872"/>
      <c r="BJ32" s="872"/>
      <c r="BK32" s="872"/>
      <c r="BL32" s="872"/>
      <c r="BM32" s="872"/>
      <c r="BN32" s="872"/>
      <c r="BO32" s="872"/>
      <c r="BP32" s="872"/>
      <c r="BQ32" s="872"/>
      <c r="CH32" s="260"/>
      <c r="CI32" s="122"/>
      <c r="CJ32" s="122"/>
      <c r="CK32" s="122"/>
      <c r="CL32" s="876"/>
      <c r="CM32" s="876"/>
      <c r="CN32" s="876"/>
      <c r="CO32" s="122"/>
      <c r="CP32" s="122"/>
      <c r="CQ32" s="122"/>
      <c r="CR32" s="122"/>
      <c r="CS32" s="122"/>
      <c r="CT32" s="122"/>
      <c r="CU32" s="122"/>
      <c r="CV32" s="122"/>
      <c r="CW32" s="122"/>
      <c r="CX32" s="192"/>
    </row>
    <row r="33" spans="1:102" s="73" customFormat="1" ht="20.25" customHeight="1">
      <c r="A33" s="48"/>
      <c r="B33" s="739"/>
      <c r="C33" s="739"/>
      <c r="D33" s="869"/>
      <c r="E33" s="870"/>
      <c r="F33" s="870"/>
      <c r="G33" s="870"/>
      <c r="H33" s="870"/>
      <c r="I33" s="870"/>
      <c r="J33" s="870"/>
      <c r="K33" s="870"/>
      <c r="L33" s="870"/>
      <c r="M33" s="870"/>
      <c r="N33" s="870"/>
      <c r="O33" s="870"/>
      <c r="P33" s="870"/>
      <c r="Q33" s="870"/>
      <c r="R33" s="870"/>
      <c r="S33" s="871"/>
      <c r="T33" s="831"/>
      <c r="U33" s="831"/>
      <c r="V33" s="831"/>
      <c r="W33" s="831"/>
      <c r="X33" s="831"/>
      <c r="Y33" s="838"/>
      <c r="Z33" s="839"/>
      <c r="AA33" s="839"/>
      <c r="AB33" s="839"/>
      <c r="AC33" s="839"/>
      <c r="AD33" s="839"/>
      <c r="AE33" s="839"/>
      <c r="AF33" s="839"/>
      <c r="AG33" s="839"/>
      <c r="AH33" s="839"/>
      <c r="AI33" s="840"/>
      <c r="AJ33" s="830"/>
      <c r="AK33" s="830"/>
      <c r="AL33" s="830"/>
      <c r="AM33" s="943"/>
      <c r="AN33" s="944"/>
      <c r="AO33" s="945"/>
      <c r="AP33" s="952"/>
      <c r="AQ33" s="953"/>
      <c r="AR33" s="954"/>
      <c r="AS33" s="830"/>
      <c r="AT33" s="830"/>
      <c r="AU33" s="830"/>
      <c r="AV33" s="830"/>
      <c r="AW33" s="830"/>
      <c r="AX33" s="830"/>
      <c r="AY33" s="830"/>
      <c r="AZ33" s="830"/>
      <c r="BA33" s="830"/>
      <c r="BB33" s="830"/>
      <c r="BC33" s="830"/>
      <c r="BD33" s="830"/>
      <c r="BE33" s="824"/>
      <c r="BF33" s="824"/>
      <c r="BG33" s="824"/>
      <c r="BH33" s="872"/>
      <c r="BI33" s="872"/>
      <c r="BJ33" s="872"/>
      <c r="BK33" s="872"/>
      <c r="BL33" s="872"/>
      <c r="BM33" s="872"/>
      <c r="BN33" s="872"/>
      <c r="BO33" s="872"/>
      <c r="BP33" s="872"/>
      <c r="BQ33" s="872"/>
      <c r="CH33" s="260"/>
      <c r="CI33" s="122"/>
      <c r="CJ33" s="122"/>
      <c r="CK33" s="122"/>
      <c r="CL33" s="876"/>
      <c r="CM33" s="876"/>
      <c r="CN33" s="876"/>
      <c r="CO33" s="122"/>
      <c r="CP33" s="122"/>
      <c r="CQ33" s="122"/>
      <c r="CR33" s="122"/>
      <c r="CS33" s="122"/>
      <c r="CT33" s="122"/>
      <c r="CU33" s="122"/>
      <c r="CV33" s="122"/>
      <c r="CW33" s="122"/>
      <c r="CX33" s="192"/>
    </row>
    <row r="34" spans="1:102" s="73" customFormat="1" ht="20.25" customHeight="1">
      <c r="A34" s="48"/>
      <c r="B34" s="739" t="s">
        <v>364</v>
      </c>
      <c r="C34" s="739"/>
      <c r="D34" s="863">
        <f>IF('Pagina 4'!D42=0,"",'Pagina 4'!D42)</f>
      </c>
      <c r="E34" s="864"/>
      <c r="F34" s="864"/>
      <c r="G34" s="864"/>
      <c r="H34" s="864"/>
      <c r="I34" s="864"/>
      <c r="J34" s="864"/>
      <c r="K34" s="864"/>
      <c r="L34" s="864"/>
      <c r="M34" s="864"/>
      <c r="N34" s="864"/>
      <c r="O34" s="864"/>
      <c r="P34" s="864"/>
      <c r="Q34" s="864"/>
      <c r="R34" s="864"/>
      <c r="S34" s="865"/>
      <c r="T34" s="831">
        <f>'Pagina 4'!BK42</f>
        <v>0</v>
      </c>
      <c r="U34" s="831"/>
      <c r="V34" s="831"/>
      <c r="W34" s="831"/>
      <c r="X34" s="831"/>
      <c r="Y34" s="832">
        <f>'Pagina 4'!BP42</f>
        <v>0</v>
      </c>
      <c r="Z34" s="833"/>
      <c r="AA34" s="833"/>
      <c r="AB34" s="833"/>
      <c r="AC34" s="833"/>
      <c r="AD34" s="833"/>
      <c r="AE34" s="833"/>
      <c r="AF34" s="833"/>
      <c r="AG34" s="833"/>
      <c r="AH34" s="833"/>
      <c r="AI34" s="834"/>
      <c r="AJ34" s="830"/>
      <c r="AK34" s="830"/>
      <c r="AL34" s="830"/>
      <c r="AM34" s="943"/>
      <c r="AN34" s="944"/>
      <c r="AO34" s="945"/>
      <c r="AP34" s="952"/>
      <c r="AQ34" s="953"/>
      <c r="AR34" s="954"/>
      <c r="AS34" s="830"/>
      <c r="AT34" s="830"/>
      <c r="AU34" s="830"/>
      <c r="AV34" s="830"/>
      <c r="AW34" s="830"/>
      <c r="AX34" s="830"/>
      <c r="AY34" s="830"/>
      <c r="AZ34" s="830"/>
      <c r="BA34" s="830"/>
      <c r="BB34" s="830"/>
      <c r="BC34" s="830"/>
      <c r="BD34" s="830"/>
      <c r="BE34" s="824">
        <f>IF(AJ34="x",40%,40%+(_xlfn.COUNTIFS(AS34:BD36,"=X")+_xlfn.COUNTIFS($AP$19,"=X"))*10%)</f>
        <v>0.4</v>
      </c>
      <c r="BF34" s="824"/>
      <c r="BG34" s="824"/>
      <c r="BH34" s="872">
        <f>Y34*BE34</f>
        <v>0</v>
      </c>
      <c r="BI34" s="872"/>
      <c r="BJ34" s="872"/>
      <c r="BK34" s="872"/>
      <c r="BL34" s="872"/>
      <c r="BM34" s="872"/>
      <c r="BN34" s="872"/>
      <c r="BO34" s="872"/>
      <c r="BP34" s="872"/>
      <c r="BQ34" s="872"/>
      <c r="CH34" s="260"/>
      <c r="CI34" s="122"/>
      <c r="CJ34" s="122"/>
      <c r="CK34" s="122"/>
      <c r="CL34" s="876">
        <f>_xlfn.COUNTIFS(AP34:BD36,"=X")</f>
        <v>0</v>
      </c>
      <c r="CM34" s="876"/>
      <c r="CN34" s="876"/>
      <c r="CO34" s="122"/>
      <c r="CP34" s="122"/>
      <c r="CQ34" s="122"/>
      <c r="CR34" s="122"/>
      <c r="CS34" s="122"/>
      <c r="CT34" s="122"/>
      <c r="CU34" s="122"/>
      <c r="CV34" s="122"/>
      <c r="CW34" s="122"/>
      <c r="CX34" s="192"/>
    </row>
    <row r="35" spans="1:102" s="73" customFormat="1" ht="20.25" customHeight="1">
      <c r="A35" s="48"/>
      <c r="B35" s="739"/>
      <c r="C35" s="739"/>
      <c r="D35" s="866"/>
      <c r="E35" s="867"/>
      <c r="F35" s="867"/>
      <c r="G35" s="867"/>
      <c r="H35" s="867"/>
      <c r="I35" s="867"/>
      <c r="J35" s="867"/>
      <c r="K35" s="867"/>
      <c r="L35" s="867"/>
      <c r="M35" s="867"/>
      <c r="N35" s="867"/>
      <c r="O35" s="867"/>
      <c r="P35" s="867"/>
      <c r="Q35" s="867"/>
      <c r="R35" s="867"/>
      <c r="S35" s="868"/>
      <c r="T35" s="831"/>
      <c r="U35" s="831"/>
      <c r="V35" s="831"/>
      <c r="W35" s="831"/>
      <c r="X35" s="831"/>
      <c r="Y35" s="835"/>
      <c r="Z35" s="836"/>
      <c r="AA35" s="836"/>
      <c r="AB35" s="836"/>
      <c r="AC35" s="836"/>
      <c r="AD35" s="836"/>
      <c r="AE35" s="836"/>
      <c r="AF35" s="836"/>
      <c r="AG35" s="836"/>
      <c r="AH35" s="836"/>
      <c r="AI35" s="837"/>
      <c r="AJ35" s="830"/>
      <c r="AK35" s="830"/>
      <c r="AL35" s="830"/>
      <c r="AM35" s="943"/>
      <c r="AN35" s="944"/>
      <c r="AO35" s="945"/>
      <c r="AP35" s="952"/>
      <c r="AQ35" s="953"/>
      <c r="AR35" s="954"/>
      <c r="AS35" s="830"/>
      <c r="AT35" s="830"/>
      <c r="AU35" s="830"/>
      <c r="AV35" s="830"/>
      <c r="AW35" s="830"/>
      <c r="AX35" s="830"/>
      <c r="AY35" s="830"/>
      <c r="AZ35" s="830"/>
      <c r="BA35" s="830"/>
      <c r="BB35" s="830"/>
      <c r="BC35" s="830"/>
      <c r="BD35" s="830"/>
      <c r="BE35" s="824"/>
      <c r="BF35" s="824"/>
      <c r="BG35" s="824"/>
      <c r="BH35" s="872"/>
      <c r="BI35" s="872"/>
      <c r="BJ35" s="872"/>
      <c r="BK35" s="872"/>
      <c r="BL35" s="872"/>
      <c r="BM35" s="872"/>
      <c r="BN35" s="872"/>
      <c r="BO35" s="872"/>
      <c r="BP35" s="872"/>
      <c r="BQ35" s="872"/>
      <c r="CH35" s="260"/>
      <c r="CI35" s="122"/>
      <c r="CJ35" s="122"/>
      <c r="CK35" s="122"/>
      <c r="CL35" s="876"/>
      <c r="CM35" s="876"/>
      <c r="CN35" s="876"/>
      <c r="CO35" s="122"/>
      <c r="CP35" s="122"/>
      <c r="CQ35" s="122"/>
      <c r="CR35" s="122"/>
      <c r="CS35" s="122"/>
      <c r="CT35" s="122"/>
      <c r="CU35" s="122"/>
      <c r="CV35" s="122"/>
      <c r="CW35" s="122"/>
      <c r="CX35" s="192"/>
    </row>
    <row r="36" spans="1:102" s="73" customFormat="1" ht="20.25" customHeight="1">
      <c r="A36" s="48"/>
      <c r="B36" s="739"/>
      <c r="C36" s="739"/>
      <c r="D36" s="869"/>
      <c r="E36" s="870"/>
      <c r="F36" s="870"/>
      <c r="G36" s="870"/>
      <c r="H36" s="870"/>
      <c r="I36" s="870"/>
      <c r="J36" s="870"/>
      <c r="K36" s="870"/>
      <c r="L36" s="870"/>
      <c r="M36" s="870"/>
      <c r="N36" s="870"/>
      <c r="O36" s="870"/>
      <c r="P36" s="870"/>
      <c r="Q36" s="870"/>
      <c r="R36" s="870"/>
      <c r="S36" s="871"/>
      <c r="T36" s="831"/>
      <c r="U36" s="831"/>
      <c r="V36" s="831"/>
      <c r="W36" s="831"/>
      <c r="X36" s="831"/>
      <c r="Y36" s="838"/>
      <c r="Z36" s="839"/>
      <c r="AA36" s="839"/>
      <c r="AB36" s="839"/>
      <c r="AC36" s="839"/>
      <c r="AD36" s="839"/>
      <c r="AE36" s="839"/>
      <c r="AF36" s="839"/>
      <c r="AG36" s="839"/>
      <c r="AH36" s="839"/>
      <c r="AI36" s="840"/>
      <c r="AJ36" s="830"/>
      <c r="AK36" s="830"/>
      <c r="AL36" s="830"/>
      <c r="AM36" s="943"/>
      <c r="AN36" s="944"/>
      <c r="AO36" s="945"/>
      <c r="AP36" s="952"/>
      <c r="AQ36" s="953"/>
      <c r="AR36" s="954"/>
      <c r="AS36" s="830"/>
      <c r="AT36" s="830"/>
      <c r="AU36" s="830"/>
      <c r="AV36" s="830"/>
      <c r="AW36" s="830"/>
      <c r="AX36" s="830"/>
      <c r="AY36" s="830"/>
      <c r="AZ36" s="830"/>
      <c r="BA36" s="830"/>
      <c r="BB36" s="830"/>
      <c r="BC36" s="830"/>
      <c r="BD36" s="830"/>
      <c r="BE36" s="824"/>
      <c r="BF36" s="824"/>
      <c r="BG36" s="824"/>
      <c r="BH36" s="872"/>
      <c r="BI36" s="872"/>
      <c r="BJ36" s="872"/>
      <c r="BK36" s="872"/>
      <c r="BL36" s="872"/>
      <c r="BM36" s="872"/>
      <c r="BN36" s="872"/>
      <c r="BO36" s="872"/>
      <c r="BP36" s="872"/>
      <c r="BQ36" s="872"/>
      <c r="CH36" s="260"/>
      <c r="CI36" s="122"/>
      <c r="CJ36" s="122"/>
      <c r="CK36" s="122"/>
      <c r="CL36" s="876"/>
      <c r="CM36" s="876"/>
      <c r="CN36" s="876"/>
      <c r="CO36" s="122"/>
      <c r="CP36" s="122"/>
      <c r="CQ36" s="122"/>
      <c r="CR36" s="122"/>
      <c r="CS36" s="122"/>
      <c r="CT36" s="122"/>
      <c r="CU36" s="122"/>
      <c r="CV36" s="122"/>
      <c r="CW36" s="122"/>
      <c r="CX36" s="192"/>
    </row>
    <row r="37" spans="1:102" s="73" customFormat="1" ht="20.25" customHeight="1">
      <c r="A37" s="3"/>
      <c r="B37" s="739" t="s">
        <v>365</v>
      </c>
      <c r="C37" s="739"/>
      <c r="D37" s="863">
        <f>IF('Pagina 4'!D48=0,"",'Pagina 4'!D48)</f>
      </c>
      <c r="E37" s="864"/>
      <c r="F37" s="864"/>
      <c r="G37" s="864"/>
      <c r="H37" s="864"/>
      <c r="I37" s="864"/>
      <c r="J37" s="864"/>
      <c r="K37" s="864"/>
      <c r="L37" s="864"/>
      <c r="M37" s="864"/>
      <c r="N37" s="864"/>
      <c r="O37" s="864"/>
      <c r="P37" s="864"/>
      <c r="Q37" s="864"/>
      <c r="R37" s="864"/>
      <c r="S37" s="865"/>
      <c r="T37" s="831">
        <f>'Pagina 4'!BK48</f>
        <v>0</v>
      </c>
      <c r="U37" s="831"/>
      <c r="V37" s="831"/>
      <c r="W37" s="831"/>
      <c r="X37" s="831"/>
      <c r="Y37" s="832">
        <f>'Pagina 4'!BP48</f>
        <v>0</v>
      </c>
      <c r="Z37" s="833"/>
      <c r="AA37" s="833"/>
      <c r="AB37" s="833"/>
      <c r="AC37" s="833"/>
      <c r="AD37" s="833"/>
      <c r="AE37" s="833"/>
      <c r="AF37" s="833"/>
      <c r="AG37" s="833"/>
      <c r="AH37" s="833"/>
      <c r="AI37" s="834"/>
      <c r="AJ37" s="830"/>
      <c r="AK37" s="830"/>
      <c r="AL37" s="830"/>
      <c r="AM37" s="943"/>
      <c r="AN37" s="944"/>
      <c r="AO37" s="945"/>
      <c r="AP37" s="952"/>
      <c r="AQ37" s="953"/>
      <c r="AR37" s="954"/>
      <c r="AS37" s="830"/>
      <c r="AT37" s="830"/>
      <c r="AU37" s="830"/>
      <c r="AV37" s="830"/>
      <c r="AW37" s="830"/>
      <c r="AX37" s="830"/>
      <c r="AY37" s="830"/>
      <c r="AZ37" s="830"/>
      <c r="BA37" s="830"/>
      <c r="BB37" s="830"/>
      <c r="BC37" s="830"/>
      <c r="BD37" s="830"/>
      <c r="BE37" s="824">
        <f>IF(AJ37="x",40%,40%+(_xlfn.COUNTIFS(AS37:BD39,"=X")+_xlfn.COUNTIFS($AP$19,"=X"))*10%)</f>
        <v>0.4</v>
      </c>
      <c r="BF37" s="824"/>
      <c r="BG37" s="824"/>
      <c r="BH37" s="872">
        <f>Y37*BE37</f>
        <v>0</v>
      </c>
      <c r="BI37" s="872"/>
      <c r="BJ37" s="872"/>
      <c r="BK37" s="872"/>
      <c r="BL37" s="872"/>
      <c r="BM37" s="872"/>
      <c r="BN37" s="872"/>
      <c r="BO37" s="872"/>
      <c r="BP37" s="872"/>
      <c r="BQ37" s="872"/>
      <c r="CH37" s="260"/>
      <c r="CI37" s="122"/>
      <c r="CJ37" s="122"/>
      <c r="CK37" s="122"/>
      <c r="CL37" s="876">
        <f>_xlfn.COUNTIFS(AP37:BD39,"=X")</f>
        <v>0</v>
      </c>
      <c r="CM37" s="876"/>
      <c r="CN37" s="876"/>
      <c r="CO37" s="122"/>
      <c r="CP37" s="122"/>
      <c r="CQ37" s="122"/>
      <c r="CR37" s="122"/>
      <c r="CS37" s="122"/>
      <c r="CT37" s="122"/>
      <c r="CU37" s="122"/>
      <c r="CV37" s="122"/>
      <c r="CW37" s="122"/>
      <c r="CX37" s="192"/>
    </row>
    <row r="38" spans="1:102" s="73" customFormat="1" ht="20.25" customHeight="1">
      <c r="A38" s="122"/>
      <c r="B38" s="739"/>
      <c r="C38" s="739"/>
      <c r="D38" s="866"/>
      <c r="E38" s="867"/>
      <c r="F38" s="867"/>
      <c r="G38" s="867"/>
      <c r="H38" s="867"/>
      <c r="I38" s="867"/>
      <c r="J38" s="867"/>
      <c r="K38" s="867"/>
      <c r="L38" s="867"/>
      <c r="M38" s="867"/>
      <c r="N38" s="867"/>
      <c r="O38" s="867"/>
      <c r="P38" s="867"/>
      <c r="Q38" s="867"/>
      <c r="R38" s="867"/>
      <c r="S38" s="868"/>
      <c r="T38" s="831"/>
      <c r="U38" s="831"/>
      <c r="V38" s="831"/>
      <c r="W38" s="831"/>
      <c r="X38" s="831"/>
      <c r="Y38" s="835"/>
      <c r="Z38" s="836"/>
      <c r="AA38" s="836"/>
      <c r="AB38" s="836"/>
      <c r="AC38" s="836"/>
      <c r="AD38" s="836"/>
      <c r="AE38" s="836"/>
      <c r="AF38" s="836"/>
      <c r="AG38" s="836"/>
      <c r="AH38" s="836"/>
      <c r="AI38" s="837"/>
      <c r="AJ38" s="830"/>
      <c r="AK38" s="830"/>
      <c r="AL38" s="830"/>
      <c r="AM38" s="943"/>
      <c r="AN38" s="944"/>
      <c r="AO38" s="945"/>
      <c r="AP38" s="952"/>
      <c r="AQ38" s="953"/>
      <c r="AR38" s="954"/>
      <c r="AS38" s="830"/>
      <c r="AT38" s="830"/>
      <c r="AU38" s="830"/>
      <c r="AV38" s="830"/>
      <c r="AW38" s="830"/>
      <c r="AX38" s="830"/>
      <c r="AY38" s="830"/>
      <c r="AZ38" s="830"/>
      <c r="BA38" s="830"/>
      <c r="BB38" s="830"/>
      <c r="BC38" s="830"/>
      <c r="BD38" s="830"/>
      <c r="BE38" s="824"/>
      <c r="BF38" s="824"/>
      <c r="BG38" s="824"/>
      <c r="BH38" s="872"/>
      <c r="BI38" s="872"/>
      <c r="BJ38" s="872"/>
      <c r="BK38" s="872"/>
      <c r="BL38" s="872"/>
      <c r="BM38" s="872"/>
      <c r="BN38" s="872"/>
      <c r="BO38" s="872"/>
      <c r="BP38" s="872"/>
      <c r="BQ38" s="872"/>
      <c r="CH38" s="260"/>
      <c r="CI38" s="122"/>
      <c r="CJ38" s="122"/>
      <c r="CK38" s="122"/>
      <c r="CL38" s="876"/>
      <c r="CM38" s="876"/>
      <c r="CN38" s="876"/>
      <c r="CO38" s="122"/>
      <c r="CP38" s="122"/>
      <c r="CQ38" s="122"/>
      <c r="CR38" s="122"/>
      <c r="CS38" s="122"/>
      <c r="CT38" s="122"/>
      <c r="CU38" s="122"/>
      <c r="CV38" s="122"/>
      <c r="CW38" s="122"/>
      <c r="CX38" s="192"/>
    </row>
    <row r="39" spans="1:102" s="73" customFormat="1" ht="20.25" customHeight="1">
      <c r="A39" s="122"/>
      <c r="B39" s="739"/>
      <c r="C39" s="739"/>
      <c r="D39" s="869"/>
      <c r="E39" s="870"/>
      <c r="F39" s="870"/>
      <c r="G39" s="870"/>
      <c r="H39" s="870"/>
      <c r="I39" s="870"/>
      <c r="J39" s="870"/>
      <c r="K39" s="870"/>
      <c r="L39" s="870"/>
      <c r="M39" s="870"/>
      <c r="N39" s="870"/>
      <c r="O39" s="870"/>
      <c r="P39" s="870"/>
      <c r="Q39" s="870"/>
      <c r="R39" s="870"/>
      <c r="S39" s="871"/>
      <c r="T39" s="831"/>
      <c r="U39" s="831"/>
      <c r="V39" s="831"/>
      <c r="W39" s="831"/>
      <c r="X39" s="831"/>
      <c r="Y39" s="838"/>
      <c r="Z39" s="839"/>
      <c r="AA39" s="839"/>
      <c r="AB39" s="839"/>
      <c r="AC39" s="839"/>
      <c r="AD39" s="839"/>
      <c r="AE39" s="839"/>
      <c r="AF39" s="839"/>
      <c r="AG39" s="839"/>
      <c r="AH39" s="839"/>
      <c r="AI39" s="840"/>
      <c r="AJ39" s="830"/>
      <c r="AK39" s="830"/>
      <c r="AL39" s="830"/>
      <c r="AM39" s="943"/>
      <c r="AN39" s="944"/>
      <c r="AO39" s="945"/>
      <c r="AP39" s="952"/>
      <c r="AQ39" s="953"/>
      <c r="AR39" s="954"/>
      <c r="AS39" s="830"/>
      <c r="AT39" s="830"/>
      <c r="AU39" s="830"/>
      <c r="AV39" s="830"/>
      <c r="AW39" s="830"/>
      <c r="AX39" s="830"/>
      <c r="AY39" s="830"/>
      <c r="AZ39" s="830"/>
      <c r="BA39" s="830"/>
      <c r="BB39" s="830"/>
      <c r="BC39" s="830"/>
      <c r="BD39" s="830"/>
      <c r="BE39" s="824"/>
      <c r="BF39" s="824"/>
      <c r="BG39" s="824"/>
      <c r="BH39" s="872"/>
      <c r="BI39" s="872"/>
      <c r="BJ39" s="872"/>
      <c r="BK39" s="872"/>
      <c r="BL39" s="872"/>
      <c r="BM39" s="872"/>
      <c r="BN39" s="872"/>
      <c r="BO39" s="872"/>
      <c r="BP39" s="872"/>
      <c r="BQ39" s="872"/>
      <c r="CH39" s="260"/>
      <c r="CI39" s="122"/>
      <c r="CJ39" s="122"/>
      <c r="CK39" s="122"/>
      <c r="CL39" s="876"/>
      <c r="CM39" s="876"/>
      <c r="CN39" s="876"/>
      <c r="CO39" s="122"/>
      <c r="CP39" s="122"/>
      <c r="CQ39" s="122"/>
      <c r="CR39" s="122"/>
      <c r="CS39" s="122"/>
      <c r="CT39" s="122"/>
      <c r="CU39" s="122"/>
      <c r="CV39" s="122"/>
      <c r="CW39" s="122"/>
      <c r="CX39" s="192"/>
    </row>
    <row r="40" spans="1:102" s="3" customFormat="1" ht="20.25" customHeight="1">
      <c r="A40" s="122"/>
      <c r="B40" s="739" t="s">
        <v>366</v>
      </c>
      <c r="C40" s="739"/>
      <c r="D40" s="863">
        <f>IF('Pagina 4'!D54=0,"",'Pagina 4'!D54)</f>
      </c>
      <c r="E40" s="864"/>
      <c r="F40" s="864"/>
      <c r="G40" s="864"/>
      <c r="H40" s="864"/>
      <c r="I40" s="864"/>
      <c r="J40" s="864"/>
      <c r="K40" s="864"/>
      <c r="L40" s="864"/>
      <c r="M40" s="864"/>
      <c r="N40" s="864"/>
      <c r="O40" s="864"/>
      <c r="P40" s="864"/>
      <c r="Q40" s="864"/>
      <c r="R40" s="864"/>
      <c r="S40" s="865"/>
      <c r="T40" s="831">
        <f>'Pagina 4'!BK54</f>
        <v>0</v>
      </c>
      <c r="U40" s="831"/>
      <c r="V40" s="831"/>
      <c r="W40" s="831"/>
      <c r="X40" s="831"/>
      <c r="Y40" s="832">
        <f>'Pagina 4'!BP54</f>
        <v>0</v>
      </c>
      <c r="Z40" s="833"/>
      <c r="AA40" s="833"/>
      <c r="AB40" s="833"/>
      <c r="AC40" s="833"/>
      <c r="AD40" s="833"/>
      <c r="AE40" s="833"/>
      <c r="AF40" s="833"/>
      <c r="AG40" s="833"/>
      <c r="AH40" s="833"/>
      <c r="AI40" s="834"/>
      <c r="AJ40" s="830"/>
      <c r="AK40" s="830"/>
      <c r="AL40" s="830"/>
      <c r="AM40" s="943"/>
      <c r="AN40" s="944"/>
      <c r="AO40" s="945"/>
      <c r="AP40" s="952"/>
      <c r="AQ40" s="953"/>
      <c r="AR40" s="954"/>
      <c r="AS40" s="830"/>
      <c r="AT40" s="830"/>
      <c r="AU40" s="830"/>
      <c r="AV40" s="830"/>
      <c r="AW40" s="830"/>
      <c r="AX40" s="830"/>
      <c r="AY40" s="830"/>
      <c r="AZ40" s="830"/>
      <c r="BA40" s="830"/>
      <c r="BB40" s="830"/>
      <c r="BC40" s="830"/>
      <c r="BD40" s="830"/>
      <c r="BE40" s="824">
        <f>IF(AJ40="x",40%,40%+(_xlfn.COUNTIFS(AS40:BD42,"=X")+_xlfn.COUNTIFS($AP$19,"=X"))*10%)</f>
        <v>0.4</v>
      </c>
      <c r="BF40" s="824"/>
      <c r="BG40" s="824"/>
      <c r="BH40" s="872">
        <f>Y40*BE40</f>
        <v>0</v>
      </c>
      <c r="BI40" s="872"/>
      <c r="BJ40" s="872"/>
      <c r="BK40" s="872"/>
      <c r="BL40" s="872"/>
      <c r="BM40" s="872"/>
      <c r="BN40" s="872"/>
      <c r="BO40" s="872"/>
      <c r="BP40" s="872"/>
      <c r="BQ40" s="872"/>
      <c r="CH40" s="257"/>
      <c r="CL40" s="876">
        <f>_xlfn.COUNTIFS(AP40:BD42,"=X")</f>
        <v>0</v>
      </c>
      <c r="CM40" s="876"/>
      <c r="CN40" s="876"/>
      <c r="CX40" s="193"/>
    </row>
    <row r="41" spans="1:102" s="73" customFormat="1" ht="20.25" customHeight="1">
      <c r="A41" s="122"/>
      <c r="B41" s="739"/>
      <c r="C41" s="739"/>
      <c r="D41" s="866"/>
      <c r="E41" s="867"/>
      <c r="F41" s="867"/>
      <c r="G41" s="867"/>
      <c r="H41" s="867"/>
      <c r="I41" s="867"/>
      <c r="J41" s="867"/>
      <c r="K41" s="867"/>
      <c r="L41" s="867"/>
      <c r="M41" s="867"/>
      <c r="N41" s="867"/>
      <c r="O41" s="867"/>
      <c r="P41" s="867"/>
      <c r="Q41" s="867"/>
      <c r="R41" s="867"/>
      <c r="S41" s="868"/>
      <c r="T41" s="831"/>
      <c r="U41" s="831"/>
      <c r="V41" s="831"/>
      <c r="W41" s="831"/>
      <c r="X41" s="831"/>
      <c r="Y41" s="835"/>
      <c r="Z41" s="836"/>
      <c r="AA41" s="836"/>
      <c r="AB41" s="836"/>
      <c r="AC41" s="836"/>
      <c r="AD41" s="836"/>
      <c r="AE41" s="836"/>
      <c r="AF41" s="836"/>
      <c r="AG41" s="836"/>
      <c r="AH41" s="836"/>
      <c r="AI41" s="837"/>
      <c r="AJ41" s="830"/>
      <c r="AK41" s="830"/>
      <c r="AL41" s="830"/>
      <c r="AM41" s="943"/>
      <c r="AN41" s="944"/>
      <c r="AO41" s="945"/>
      <c r="AP41" s="952"/>
      <c r="AQ41" s="953"/>
      <c r="AR41" s="954"/>
      <c r="AS41" s="830"/>
      <c r="AT41" s="830"/>
      <c r="AU41" s="830"/>
      <c r="AV41" s="830"/>
      <c r="AW41" s="830"/>
      <c r="AX41" s="830"/>
      <c r="AY41" s="830"/>
      <c r="AZ41" s="830"/>
      <c r="BA41" s="830"/>
      <c r="BB41" s="830"/>
      <c r="BC41" s="830"/>
      <c r="BD41" s="830"/>
      <c r="BE41" s="824"/>
      <c r="BF41" s="824"/>
      <c r="BG41" s="824"/>
      <c r="BH41" s="872"/>
      <c r="BI41" s="872"/>
      <c r="BJ41" s="872"/>
      <c r="BK41" s="872"/>
      <c r="BL41" s="872"/>
      <c r="BM41" s="872"/>
      <c r="BN41" s="872"/>
      <c r="BO41" s="872"/>
      <c r="BP41" s="872"/>
      <c r="BQ41" s="872"/>
      <c r="CH41" s="260"/>
      <c r="CI41" s="122"/>
      <c r="CJ41" s="122"/>
      <c r="CK41" s="122"/>
      <c r="CL41" s="876"/>
      <c r="CM41" s="876"/>
      <c r="CN41" s="876"/>
      <c r="CO41" s="122"/>
      <c r="CP41" s="122"/>
      <c r="CQ41" s="122"/>
      <c r="CR41" s="122"/>
      <c r="CS41" s="122"/>
      <c r="CT41" s="122"/>
      <c r="CU41" s="122"/>
      <c r="CV41" s="122"/>
      <c r="CW41" s="122"/>
      <c r="CX41" s="192"/>
    </row>
    <row r="42" spans="2:102" s="73" customFormat="1" ht="20.25" customHeight="1">
      <c r="B42" s="739"/>
      <c r="C42" s="739"/>
      <c r="D42" s="869"/>
      <c r="E42" s="870"/>
      <c r="F42" s="870"/>
      <c r="G42" s="870"/>
      <c r="H42" s="870"/>
      <c r="I42" s="870"/>
      <c r="J42" s="870"/>
      <c r="K42" s="870"/>
      <c r="L42" s="870"/>
      <c r="M42" s="870"/>
      <c r="N42" s="870"/>
      <c r="O42" s="870"/>
      <c r="P42" s="870"/>
      <c r="Q42" s="870"/>
      <c r="R42" s="870"/>
      <c r="S42" s="871"/>
      <c r="T42" s="831"/>
      <c r="U42" s="831"/>
      <c r="V42" s="831"/>
      <c r="W42" s="831"/>
      <c r="X42" s="831"/>
      <c r="Y42" s="838"/>
      <c r="Z42" s="839"/>
      <c r="AA42" s="839"/>
      <c r="AB42" s="839"/>
      <c r="AC42" s="839"/>
      <c r="AD42" s="839"/>
      <c r="AE42" s="839"/>
      <c r="AF42" s="839"/>
      <c r="AG42" s="839"/>
      <c r="AH42" s="839"/>
      <c r="AI42" s="840"/>
      <c r="AJ42" s="830"/>
      <c r="AK42" s="830"/>
      <c r="AL42" s="830"/>
      <c r="AM42" s="943"/>
      <c r="AN42" s="944"/>
      <c r="AO42" s="945"/>
      <c r="AP42" s="952"/>
      <c r="AQ42" s="953"/>
      <c r="AR42" s="954"/>
      <c r="AS42" s="830"/>
      <c r="AT42" s="830"/>
      <c r="AU42" s="830"/>
      <c r="AV42" s="830"/>
      <c r="AW42" s="830"/>
      <c r="AX42" s="830"/>
      <c r="AY42" s="830"/>
      <c r="AZ42" s="830"/>
      <c r="BA42" s="830"/>
      <c r="BB42" s="830"/>
      <c r="BC42" s="830"/>
      <c r="BD42" s="830"/>
      <c r="BE42" s="824"/>
      <c r="BF42" s="824"/>
      <c r="BG42" s="824"/>
      <c r="BH42" s="872"/>
      <c r="BI42" s="872"/>
      <c r="BJ42" s="872"/>
      <c r="BK42" s="872"/>
      <c r="BL42" s="872"/>
      <c r="BM42" s="872"/>
      <c r="BN42" s="872"/>
      <c r="BO42" s="872"/>
      <c r="BP42" s="872"/>
      <c r="BQ42" s="872"/>
      <c r="CH42" s="260"/>
      <c r="CI42" s="122"/>
      <c r="CJ42" s="122"/>
      <c r="CK42" s="122"/>
      <c r="CL42" s="876"/>
      <c r="CM42" s="876"/>
      <c r="CN42" s="876"/>
      <c r="CO42" s="122"/>
      <c r="CP42" s="122"/>
      <c r="CQ42" s="122"/>
      <c r="CR42" s="122"/>
      <c r="CS42" s="122"/>
      <c r="CT42" s="122"/>
      <c r="CU42" s="122"/>
      <c r="CV42" s="122"/>
      <c r="CW42" s="122"/>
      <c r="CX42" s="192"/>
    </row>
    <row r="43" spans="1:102" s="73" customFormat="1" ht="20.25" customHeight="1">
      <c r="A43" s="3"/>
      <c r="B43" s="739" t="s">
        <v>367</v>
      </c>
      <c r="C43" s="739"/>
      <c r="D43" s="863">
        <f>IF('Pagina 4'!D60=0,"",'Pagina 4'!D60)</f>
      </c>
      <c r="E43" s="864"/>
      <c r="F43" s="864"/>
      <c r="G43" s="864"/>
      <c r="H43" s="864"/>
      <c r="I43" s="864"/>
      <c r="J43" s="864"/>
      <c r="K43" s="864"/>
      <c r="L43" s="864"/>
      <c r="M43" s="864"/>
      <c r="N43" s="864"/>
      <c r="O43" s="864"/>
      <c r="P43" s="864"/>
      <c r="Q43" s="864"/>
      <c r="R43" s="864"/>
      <c r="S43" s="865"/>
      <c r="T43" s="831">
        <f>'Pagina 4'!BK60</f>
        <v>0</v>
      </c>
      <c r="U43" s="831"/>
      <c r="V43" s="831"/>
      <c r="W43" s="831"/>
      <c r="X43" s="831"/>
      <c r="Y43" s="832">
        <f>'Pagina 4'!BP60</f>
        <v>0</v>
      </c>
      <c r="Z43" s="833"/>
      <c r="AA43" s="833"/>
      <c r="AB43" s="833"/>
      <c r="AC43" s="833"/>
      <c r="AD43" s="833"/>
      <c r="AE43" s="833"/>
      <c r="AF43" s="833"/>
      <c r="AG43" s="833"/>
      <c r="AH43" s="833"/>
      <c r="AI43" s="834"/>
      <c r="AJ43" s="830"/>
      <c r="AK43" s="830"/>
      <c r="AL43" s="830"/>
      <c r="AM43" s="943"/>
      <c r="AN43" s="944"/>
      <c r="AO43" s="945"/>
      <c r="AP43" s="952"/>
      <c r="AQ43" s="953"/>
      <c r="AR43" s="954"/>
      <c r="AS43" s="830"/>
      <c r="AT43" s="830"/>
      <c r="AU43" s="830"/>
      <c r="AV43" s="830"/>
      <c r="AW43" s="830"/>
      <c r="AX43" s="830"/>
      <c r="AY43" s="830"/>
      <c r="AZ43" s="830"/>
      <c r="BA43" s="830"/>
      <c r="BB43" s="830"/>
      <c r="BC43" s="830"/>
      <c r="BD43" s="830"/>
      <c r="BE43" s="824">
        <f>IF(AJ43="x",40%,40%+(_xlfn.COUNTIFS(AS43:BD45,"=X")+_xlfn.COUNTIFS($AP$19,"=X"))*10%)</f>
        <v>0.4</v>
      </c>
      <c r="BF43" s="824"/>
      <c r="BG43" s="824"/>
      <c r="BH43" s="872">
        <f>Y43*BE43</f>
        <v>0</v>
      </c>
      <c r="BI43" s="872"/>
      <c r="BJ43" s="872"/>
      <c r="BK43" s="872"/>
      <c r="BL43" s="872"/>
      <c r="BM43" s="872"/>
      <c r="BN43" s="872"/>
      <c r="BO43" s="872"/>
      <c r="BP43" s="872"/>
      <c r="BQ43" s="872"/>
      <c r="CH43" s="260"/>
      <c r="CI43" s="122"/>
      <c r="CJ43" s="122"/>
      <c r="CK43" s="122"/>
      <c r="CL43" s="876">
        <f>_xlfn.COUNTIFS(AP43:BD45,"=X")</f>
        <v>0</v>
      </c>
      <c r="CM43" s="876"/>
      <c r="CN43" s="876"/>
      <c r="CO43" s="122"/>
      <c r="CP43" s="122"/>
      <c r="CQ43" s="122"/>
      <c r="CR43" s="122"/>
      <c r="CS43" s="122"/>
      <c r="CT43" s="122"/>
      <c r="CU43" s="122"/>
      <c r="CV43" s="122"/>
      <c r="CW43" s="122"/>
      <c r="CX43" s="192"/>
    </row>
    <row r="44" spans="1:102" s="73" customFormat="1" ht="20.25" customHeight="1">
      <c r="A44" s="122"/>
      <c r="B44" s="739"/>
      <c r="C44" s="739"/>
      <c r="D44" s="866"/>
      <c r="E44" s="867"/>
      <c r="F44" s="867"/>
      <c r="G44" s="867"/>
      <c r="H44" s="867"/>
      <c r="I44" s="867"/>
      <c r="J44" s="867"/>
      <c r="K44" s="867"/>
      <c r="L44" s="867"/>
      <c r="M44" s="867"/>
      <c r="N44" s="867"/>
      <c r="O44" s="867"/>
      <c r="P44" s="867"/>
      <c r="Q44" s="867"/>
      <c r="R44" s="867"/>
      <c r="S44" s="868"/>
      <c r="T44" s="831"/>
      <c r="U44" s="831"/>
      <c r="V44" s="831"/>
      <c r="W44" s="831"/>
      <c r="X44" s="831"/>
      <c r="Y44" s="835"/>
      <c r="Z44" s="836"/>
      <c r="AA44" s="836"/>
      <c r="AB44" s="836"/>
      <c r="AC44" s="836"/>
      <c r="AD44" s="836"/>
      <c r="AE44" s="836"/>
      <c r="AF44" s="836"/>
      <c r="AG44" s="836"/>
      <c r="AH44" s="836"/>
      <c r="AI44" s="837"/>
      <c r="AJ44" s="830"/>
      <c r="AK44" s="830"/>
      <c r="AL44" s="830"/>
      <c r="AM44" s="943"/>
      <c r="AN44" s="944"/>
      <c r="AO44" s="945"/>
      <c r="AP44" s="952"/>
      <c r="AQ44" s="953"/>
      <c r="AR44" s="954"/>
      <c r="AS44" s="830"/>
      <c r="AT44" s="830"/>
      <c r="AU44" s="830"/>
      <c r="AV44" s="830"/>
      <c r="AW44" s="830"/>
      <c r="AX44" s="830"/>
      <c r="AY44" s="830"/>
      <c r="AZ44" s="830"/>
      <c r="BA44" s="830"/>
      <c r="BB44" s="830"/>
      <c r="BC44" s="830"/>
      <c r="BD44" s="830"/>
      <c r="BE44" s="824"/>
      <c r="BF44" s="824"/>
      <c r="BG44" s="824"/>
      <c r="BH44" s="872"/>
      <c r="BI44" s="872"/>
      <c r="BJ44" s="872"/>
      <c r="BK44" s="872"/>
      <c r="BL44" s="872"/>
      <c r="BM44" s="872"/>
      <c r="BN44" s="872"/>
      <c r="BO44" s="872"/>
      <c r="BP44" s="872"/>
      <c r="BQ44" s="872"/>
      <c r="CH44" s="260"/>
      <c r="CI44" s="122"/>
      <c r="CJ44" s="122"/>
      <c r="CK44" s="122"/>
      <c r="CL44" s="876"/>
      <c r="CM44" s="876"/>
      <c r="CN44" s="876"/>
      <c r="CO44" s="122"/>
      <c r="CP44" s="122"/>
      <c r="CQ44" s="122"/>
      <c r="CR44" s="122"/>
      <c r="CS44" s="122"/>
      <c r="CT44" s="122"/>
      <c r="CU44" s="122"/>
      <c r="CV44" s="122"/>
      <c r="CW44" s="122"/>
      <c r="CX44" s="192"/>
    </row>
    <row r="45" spans="1:102" s="73" customFormat="1" ht="20.25" customHeight="1">
      <c r="A45" s="122"/>
      <c r="B45" s="739"/>
      <c r="C45" s="739"/>
      <c r="D45" s="869"/>
      <c r="E45" s="870"/>
      <c r="F45" s="870"/>
      <c r="G45" s="870"/>
      <c r="H45" s="870"/>
      <c r="I45" s="870"/>
      <c r="J45" s="870"/>
      <c r="K45" s="870"/>
      <c r="L45" s="870"/>
      <c r="M45" s="870"/>
      <c r="N45" s="870"/>
      <c r="O45" s="870"/>
      <c r="P45" s="870"/>
      <c r="Q45" s="870"/>
      <c r="R45" s="870"/>
      <c r="S45" s="871"/>
      <c r="T45" s="831"/>
      <c r="U45" s="831"/>
      <c r="V45" s="831"/>
      <c r="W45" s="831"/>
      <c r="X45" s="831"/>
      <c r="Y45" s="838"/>
      <c r="Z45" s="839"/>
      <c r="AA45" s="839"/>
      <c r="AB45" s="839"/>
      <c r="AC45" s="839"/>
      <c r="AD45" s="839"/>
      <c r="AE45" s="839"/>
      <c r="AF45" s="839"/>
      <c r="AG45" s="839"/>
      <c r="AH45" s="839"/>
      <c r="AI45" s="840"/>
      <c r="AJ45" s="830"/>
      <c r="AK45" s="830"/>
      <c r="AL45" s="830"/>
      <c r="AM45" s="943"/>
      <c r="AN45" s="944"/>
      <c r="AO45" s="945"/>
      <c r="AP45" s="952"/>
      <c r="AQ45" s="953"/>
      <c r="AR45" s="954"/>
      <c r="AS45" s="830"/>
      <c r="AT45" s="830"/>
      <c r="AU45" s="830"/>
      <c r="AV45" s="830"/>
      <c r="AW45" s="830"/>
      <c r="AX45" s="830"/>
      <c r="AY45" s="830"/>
      <c r="AZ45" s="830"/>
      <c r="BA45" s="830"/>
      <c r="BB45" s="830"/>
      <c r="BC45" s="830"/>
      <c r="BD45" s="830"/>
      <c r="BE45" s="824"/>
      <c r="BF45" s="824"/>
      <c r="BG45" s="824"/>
      <c r="BH45" s="872"/>
      <c r="BI45" s="872"/>
      <c r="BJ45" s="872"/>
      <c r="BK45" s="872"/>
      <c r="BL45" s="872"/>
      <c r="BM45" s="872"/>
      <c r="BN45" s="872"/>
      <c r="BO45" s="872"/>
      <c r="BP45" s="872"/>
      <c r="BQ45" s="872"/>
      <c r="CH45" s="260"/>
      <c r="CI45" s="122"/>
      <c r="CJ45" s="122"/>
      <c r="CK45" s="122"/>
      <c r="CL45" s="876"/>
      <c r="CM45" s="876"/>
      <c r="CN45" s="876"/>
      <c r="CO45" s="122"/>
      <c r="CP45" s="122"/>
      <c r="CQ45" s="122"/>
      <c r="CR45" s="122"/>
      <c r="CS45" s="122"/>
      <c r="CT45" s="122"/>
      <c r="CU45" s="122"/>
      <c r="CV45" s="122"/>
      <c r="CW45" s="122"/>
      <c r="CX45" s="192"/>
    </row>
    <row r="46" spans="1:102" s="3" customFormat="1" ht="20.25" customHeight="1">
      <c r="A46" s="122"/>
      <c r="B46" s="739" t="s">
        <v>368</v>
      </c>
      <c r="C46" s="739"/>
      <c r="D46" s="863">
        <f>IF('Pagina 4'!D66=0,"",'Pagina 4'!D66)</f>
      </c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5"/>
      <c r="T46" s="831">
        <f>'Pagina 4'!BK66</f>
        <v>0</v>
      </c>
      <c r="U46" s="831"/>
      <c r="V46" s="831"/>
      <c r="W46" s="831"/>
      <c r="X46" s="831"/>
      <c r="Y46" s="832">
        <f>'Pagina 4'!BP66</f>
        <v>0</v>
      </c>
      <c r="Z46" s="833"/>
      <c r="AA46" s="833"/>
      <c r="AB46" s="833"/>
      <c r="AC46" s="833"/>
      <c r="AD46" s="833"/>
      <c r="AE46" s="833"/>
      <c r="AF46" s="833"/>
      <c r="AG46" s="833"/>
      <c r="AH46" s="833"/>
      <c r="AI46" s="834"/>
      <c r="AJ46" s="830"/>
      <c r="AK46" s="830"/>
      <c r="AL46" s="830"/>
      <c r="AM46" s="943"/>
      <c r="AN46" s="944"/>
      <c r="AO46" s="945"/>
      <c r="AP46" s="952"/>
      <c r="AQ46" s="953"/>
      <c r="AR46" s="954"/>
      <c r="AS46" s="830"/>
      <c r="AT46" s="830"/>
      <c r="AU46" s="830"/>
      <c r="AV46" s="830"/>
      <c r="AW46" s="830"/>
      <c r="AX46" s="830"/>
      <c r="AY46" s="830"/>
      <c r="AZ46" s="830"/>
      <c r="BA46" s="830"/>
      <c r="BB46" s="830"/>
      <c r="BC46" s="830"/>
      <c r="BD46" s="830"/>
      <c r="BE46" s="824">
        <f>IF(AJ46="x",40%,40%+(_xlfn.COUNTIFS(AS46:BD48,"=X")+_xlfn.COUNTIFS($AP$19,"=X"))*10%)</f>
        <v>0.4</v>
      </c>
      <c r="BF46" s="824"/>
      <c r="BG46" s="824"/>
      <c r="BH46" s="872">
        <f>Y46*BE46</f>
        <v>0</v>
      </c>
      <c r="BI46" s="872"/>
      <c r="BJ46" s="872"/>
      <c r="BK46" s="872"/>
      <c r="BL46" s="872"/>
      <c r="BM46" s="872"/>
      <c r="BN46" s="872"/>
      <c r="BO46" s="872"/>
      <c r="BP46" s="872"/>
      <c r="BQ46" s="872"/>
      <c r="CH46" s="257"/>
      <c r="CL46" s="876">
        <f>_xlfn.COUNTIFS(AP46:BD48,"=X")</f>
        <v>0</v>
      </c>
      <c r="CM46" s="876"/>
      <c r="CN46" s="876"/>
      <c r="CX46" s="193"/>
    </row>
    <row r="47" spans="1:102" s="73" customFormat="1" ht="20.25" customHeight="1">
      <c r="A47" s="122"/>
      <c r="B47" s="739"/>
      <c r="C47" s="739"/>
      <c r="D47" s="866"/>
      <c r="E47" s="867"/>
      <c r="F47" s="867"/>
      <c r="G47" s="867"/>
      <c r="H47" s="867"/>
      <c r="I47" s="867"/>
      <c r="J47" s="867"/>
      <c r="K47" s="867"/>
      <c r="L47" s="867"/>
      <c r="M47" s="867"/>
      <c r="N47" s="867"/>
      <c r="O47" s="867"/>
      <c r="P47" s="867"/>
      <c r="Q47" s="867"/>
      <c r="R47" s="867"/>
      <c r="S47" s="868"/>
      <c r="T47" s="831"/>
      <c r="U47" s="831"/>
      <c r="V47" s="831"/>
      <c r="W47" s="831"/>
      <c r="X47" s="831"/>
      <c r="Y47" s="835"/>
      <c r="Z47" s="836"/>
      <c r="AA47" s="836"/>
      <c r="AB47" s="836"/>
      <c r="AC47" s="836"/>
      <c r="AD47" s="836"/>
      <c r="AE47" s="836"/>
      <c r="AF47" s="836"/>
      <c r="AG47" s="836"/>
      <c r="AH47" s="836"/>
      <c r="AI47" s="837"/>
      <c r="AJ47" s="830"/>
      <c r="AK47" s="830"/>
      <c r="AL47" s="830"/>
      <c r="AM47" s="943"/>
      <c r="AN47" s="944"/>
      <c r="AO47" s="945"/>
      <c r="AP47" s="952"/>
      <c r="AQ47" s="953"/>
      <c r="AR47" s="954"/>
      <c r="AS47" s="830"/>
      <c r="AT47" s="830"/>
      <c r="AU47" s="830"/>
      <c r="AV47" s="830"/>
      <c r="AW47" s="830"/>
      <c r="AX47" s="830"/>
      <c r="AY47" s="830"/>
      <c r="AZ47" s="830"/>
      <c r="BA47" s="830"/>
      <c r="BB47" s="830"/>
      <c r="BC47" s="830"/>
      <c r="BD47" s="830"/>
      <c r="BE47" s="824"/>
      <c r="BF47" s="824"/>
      <c r="BG47" s="824"/>
      <c r="BH47" s="872"/>
      <c r="BI47" s="872"/>
      <c r="BJ47" s="872"/>
      <c r="BK47" s="872"/>
      <c r="BL47" s="872"/>
      <c r="BM47" s="872"/>
      <c r="BN47" s="872"/>
      <c r="BO47" s="872"/>
      <c r="BP47" s="872"/>
      <c r="BQ47" s="872"/>
      <c r="CH47" s="260"/>
      <c r="CI47" s="122"/>
      <c r="CJ47" s="122"/>
      <c r="CK47" s="122"/>
      <c r="CL47" s="876"/>
      <c r="CM47" s="876"/>
      <c r="CN47" s="876"/>
      <c r="CO47" s="122"/>
      <c r="CP47" s="122"/>
      <c r="CQ47" s="122"/>
      <c r="CR47" s="122"/>
      <c r="CS47" s="122"/>
      <c r="CT47" s="122"/>
      <c r="CU47" s="122"/>
      <c r="CV47" s="122"/>
      <c r="CW47" s="122"/>
      <c r="CX47" s="192"/>
    </row>
    <row r="48" spans="2:102" s="73" customFormat="1" ht="20.25" customHeight="1">
      <c r="B48" s="739"/>
      <c r="C48" s="739"/>
      <c r="D48" s="869"/>
      <c r="E48" s="870"/>
      <c r="F48" s="870"/>
      <c r="G48" s="870"/>
      <c r="H48" s="870"/>
      <c r="I48" s="870"/>
      <c r="J48" s="870"/>
      <c r="K48" s="870"/>
      <c r="L48" s="870"/>
      <c r="M48" s="870"/>
      <c r="N48" s="870"/>
      <c r="O48" s="870"/>
      <c r="P48" s="870"/>
      <c r="Q48" s="870"/>
      <c r="R48" s="870"/>
      <c r="S48" s="871"/>
      <c r="T48" s="831"/>
      <c r="U48" s="831"/>
      <c r="V48" s="831"/>
      <c r="W48" s="831"/>
      <c r="X48" s="831"/>
      <c r="Y48" s="838"/>
      <c r="Z48" s="839"/>
      <c r="AA48" s="839"/>
      <c r="AB48" s="839"/>
      <c r="AC48" s="839"/>
      <c r="AD48" s="839"/>
      <c r="AE48" s="839"/>
      <c r="AF48" s="839"/>
      <c r="AG48" s="839"/>
      <c r="AH48" s="839"/>
      <c r="AI48" s="840"/>
      <c r="AJ48" s="830"/>
      <c r="AK48" s="830"/>
      <c r="AL48" s="830"/>
      <c r="AM48" s="943"/>
      <c r="AN48" s="944"/>
      <c r="AO48" s="945"/>
      <c r="AP48" s="952"/>
      <c r="AQ48" s="953"/>
      <c r="AR48" s="954"/>
      <c r="AS48" s="830"/>
      <c r="AT48" s="830"/>
      <c r="AU48" s="830"/>
      <c r="AV48" s="830"/>
      <c r="AW48" s="830"/>
      <c r="AX48" s="830"/>
      <c r="AY48" s="830"/>
      <c r="AZ48" s="830"/>
      <c r="BA48" s="830"/>
      <c r="BB48" s="830"/>
      <c r="BC48" s="830"/>
      <c r="BD48" s="830"/>
      <c r="BE48" s="824"/>
      <c r="BF48" s="824"/>
      <c r="BG48" s="824"/>
      <c r="BH48" s="872"/>
      <c r="BI48" s="872"/>
      <c r="BJ48" s="872"/>
      <c r="BK48" s="872"/>
      <c r="BL48" s="872"/>
      <c r="BM48" s="872"/>
      <c r="BN48" s="872"/>
      <c r="BO48" s="872"/>
      <c r="BP48" s="872"/>
      <c r="BQ48" s="872"/>
      <c r="CH48" s="260"/>
      <c r="CI48" s="122"/>
      <c r="CJ48" s="122"/>
      <c r="CK48" s="122"/>
      <c r="CL48" s="876"/>
      <c r="CM48" s="876"/>
      <c r="CN48" s="876"/>
      <c r="CO48" s="122"/>
      <c r="CP48" s="122"/>
      <c r="CQ48" s="122"/>
      <c r="CR48" s="122"/>
      <c r="CS48" s="122"/>
      <c r="CT48" s="122"/>
      <c r="CU48" s="122"/>
      <c r="CV48" s="122"/>
      <c r="CW48" s="122"/>
      <c r="CX48" s="192"/>
    </row>
    <row r="49" spans="2:102" s="73" customFormat="1" ht="20.25" customHeight="1">
      <c r="B49" s="739" t="s">
        <v>404</v>
      </c>
      <c r="C49" s="739"/>
      <c r="D49" s="863">
        <f>IF('Pagina 4'!D72=0,"",'Pagina 4'!D72)</f>
      </c>
      <c r="E49" s="864"/>
      <c r="F49" s="864"/>
      <c r="G49" s="864"/>
      <c r="H49" s="864"/>
      <c r="I49" s="864"/>
      <c r="J49" s="864"/>
      <c r="K49" s="864"/>
      <c r="L49" s="864"/>
      <c r="M49" s="864"/>
      <c r="N49" s="864"/>
      <c r="O49" s="864"/>
      <c r="P49" s="864"/>
      <c r="Q49" s="864"/>
      <c r="R49" s="864"/>
      <c r="S49" s="865"/>
      <c r="T49" s="831">
        <f>'Pagina 4'!BK72</f>
        <v>0</v>
      </c>
      <c r="U49" s="831"/>
      <c r="V49" s="831"/>
      <c r="W49" s="831"/>
      <c r="X49" s="831"/>
      <c r="Y49" s="832">
        <f>'Pagina 4'!BP72</f>
        <v>0</v>
      </c>
      <c r="Z49" s="833"/>
      <c r="AA49" s="833"/>
      <c r="AB49" s="833"/>
      <c r="AC49" s="833"/>
      <c r="AD49" s="833"/>
      <c r="AE49" s="833"/>
      <c r="AF49" s="833"/>
      <c r="AG49" s="833"/>
      <c r="AH49" s="833"/>
      <c r="AI49" s="834"/>
      <c r="AJ49" s="830"/>
      <c r="AK49" s="830"/>
      <c r="AL49" s="830"/>
      <c r="AM49" s="943"/>
      <c r="AN49" s="944"/>
      <c r="AO49" s="945"/>
      <c r="AP49" s="952"/>
      <c r="AQ49" s="953"/>
      <c r="AR49" s="954"/>
      <c r="AS49" s="830"/>
      <c r="AT49" s="830"/>
      <c r="AU49" s="830"/>
      <c r="AV49" s="830"/>
      <c r="AW49" s="830"/>
      <c r="AX49" s="830"/>
      <c r="AY49" s="830"/>
      <c r="AZ49" s="830"/>
      <c r="BA49" s="830"/>
      <c r="BB49" s="830"/>
      <c r="BC49" s="830"/>
      <c r="BD49" s="830"/>
      <c r="BE49" s="824">
        <f>IF(AJ49="x",40%,40%+(_xlfn.COUNTIFS(AS49:BD51,"=X")+_xlfn.COUNTIFS($AP$19,"=X"))*10%)</f>
        <v>0.4</v>
      </c>
      <c r="BF49" s="824"/>
      <c r="BG49" s="824"/>
      <c r="BH49" s="872">
        <f>Y49*BE49</f>
        <v>0</v>
      </c>
      <c r="BI49" s="872"/>
      <c r="BJ49" s="872"/>
      <c r="BK49" s="872"/>
      <c r="BL49" s="872"/>
      <c r="BM49" s="872"/>
      <c r="BN49" s="872"/>
      <c r="BO49" s="872"/>
      <c r="BP49" s="872"/>
      <c r="BQ49" s="872"/>
      <c r="CH49" s="260"/>
      <c r="CI49" s="122"/>
      <c r="CJ49" s="122"/>
      <c r="CK49" s="122"/>
      <c r="CL49" s="176"/>
      <c r="CM49" s="176"/>
      <c r="CN49" s="176"/>
      <c r="CO49" s="122"/>
      <c r="CP49" s="122"/>
      <c r="CQ49" s="122"/>
      <c r="CR49" s="122"/>
      <c r="CS49" s="122"/>
      <c r="CT49" s="122"/>
      <c r="CU49" s="122"/>
      <c r="CV49" s="122"/>
      <c r="CW49" s="122"/>
      <c r="CX49" s="192"/>
    </row>
    <row r="50" spans="2:102" s="73" customFormat="1" ht="20.25" customHeight="1">
      <c r="B50" s="739"/>
      <c r="C50" s="739"/>
      <c r="D50" s="866"/>
      <c r="E50" s="867"/>
      <c r="F50" s="867"/>
      <c r="G50" s="867"/>
      <c r="H50" s="867"/>
      <c r="I50" s="867"/>
      <c r="J50" s="867"/>
      <c r="K50" s="867"/>
      <c r="L50" s="867"/>
      <c r="M50" s="867"/>
      <c r="N50" s="867"/>
      <c r="O50" s="867"/>
      <c r="P50" s="867"/>
      <c r="Q50" s="867"/>
      <c r="R50" s="867"/>
      <c r="S50" s="868"/>
      <c r="T50" s="831"/>
      <c r="U50" s="831"/>
      <c r="V50" s="831"/>
      <c r="W50" s="831"/>
      <c r="X50" s="831"/>
      <c r="Y50" s="835"/>
      <c r="Z50" s="836"/>
      <c r="AA50" s="836"/>
      <c r="AB50" s="836"/>
      <c r="AC50" s="836"/>
      <c r="AD50" s="836"/>
      <c r="AE50" s="836"/>
      <c r="AF50" s="836"/>
      <c r="AG50" s="836"/>
      <c r="AH50" s="836"/>
      <c r="AI50" s="837"/>
      <c r="AJ50" s="830"/>
      <c r="AK50" s="830"/>
      <c r="AL50" s="830"/>
      <c r="AM50" s="943"/>
      <c r="AN50" s="944"/>
      <c r="AO50" s="945"/>
      <c r="AP50" s="952"/>
      <c r="AQ50" s="953"/>
      <c r="AR50" s="954"/>
      <c r="AS50" s="830"/>
      <c r="AT50" s="830"/>
      <c r="AU50" s="830"/>
      <c r="AV50" s="830"/>
      <c r="AW50" s="830"/>
      <c r="AX50" s="830"/>
      <c r="AY50" s="830"/>
      <c r="AZ50" s="830"/>
      <c r="BA50" s="830"/>
      <c r="BB50" s="830"/>
      <c r="BC50" s="830"/>
      <c r="BD50" s="830"/>
      <c r="BE50" s="824"/>
      <c r="BF50" s="824"/>
      <c r="BG50" s="824"/>
      <c r="BH50" s="872"/>
      <c r="BI50" s="872"/>
      <c r="BJ50" s="872"/>
      <c r="BK50" s="872"/>
      <c r="BL50" s="872"/>
      <c r="BM50" s="872"/>
      <c r="BN50" s="872"/>
      <c r="BO50" s="872"/>
      <c r="BP50" s="872"/>
      <c r="BQ50" s="872"/>
      <c r="CH50" s="260"/>
      <c r="CI50" s="122"/>
      <c r="CJ50" s="122"/>
      <c r="CK50" s="122"/>
      <c r="CL50" s="176"/>
      <c r="CM50" s="176"/>
      <c r="CN50" s="176"/>
      <c r="CO50" s="122"/>
      <c r="CP50" s="122"/>
      <c r="CQ50" s="122"/>
      <c r="CR50" s="122"/>
      <c r="CS50" s="122"/>
      <c r="CT50" s="122"/>
      <c r="CU50" s="122"/>
      <c r="CV50" s="122"/>
      <c r="CW50" s="122"/>
      <c r="CX50" s="192"/>
    </row>
    <row r="51" spans="2:102" s="73" customFormat="1" ht="20.25" customHeight="1">
      <c r="B51" s="739"/>
      <c r="C51" s="739"/>
      <c r="D51" s="869"/>
      <c r="E51" s="870"/>
      <c r="F51" s="870"/>
      <c r="G51" s="870"/>
      <c r="H51" s="870"/>
      <c r="I51" s="870"/>
      <c r="J51" s="870"/>
      <c r="K51" s="870"/>
      <c r="L51" s="870"/>
      <c r="M51" s="870"/>
      <c r="N51" s="870"/>
      <c r="O51" s="870"/>
      <c r="P51" s="870"/>
      <c r="Q51" s="870"/>
      <c r="R51" s="870"/>
      <c r="S51" s="871"/>
      <c r="T51" s="831"/>
      <c r="U51" s="831"/>
      <c r="V51" s="831"/>
      <c r="W51" s="831"/>
      <c r="X51" s="831"/>
      <c r="Y51" s="838"/>
      <c r="Z51" s="839"/>
      <c r="AA51" s="839"/>
      <c r="AB51" s="839"/>
      <c r="AC51" s="839"/>
      <c r="AD51" s="839"/>
      <c r="AE51" s="839"/>
      <c r="AF51" s="839"/>
      <c r="AG51" s="839"/>
      <c r="AH51" s="839"/>
      <c r="AI51" s="840"/>
      <c r="AJ51" s="830"/>
      <c r="AK51" s="830"/>
      <c r="AL51" s="830"/>
      <c r="AM51" s="943"/>
      <c r="AN51" s="944"/>
      <c r="AO51" s="945"/>
      <c r="AP51" s="952"/>
      <c r="AQ51" s="953"/>
      <c r="AR51" s="954"/>
      <c r="AS51" s="830"/>
      <c r="AT51" s="830"/>
      <c r="AU51" s="830"/>
      <c r="AV51" s="830"/>
      <c r="AW51" s="830"/>
      <c r="AX51" s="830"/>
      <c r="AY51" s="830"/>
      <c r="AZ51" s="830"/>
      <c r="BA51" s="830"/>
      <c r="BB51" s="830"/>
      <c r="BC51" s="830"/>
      <c r="BD51" s="830"/>
      <c r="BE51" s="824"/>
      <c r="BF51" s="824"/>
      <c r="BG51" s="824"/>
      <c r="BH51" s="872"/>
      <c r="BI51" s="872"/>
      <c r="BJ51" s="872"/>
      <c r="BK51" s="872"/>
      <c r="BL51" s="872"/>
      <c r="BM51" s="872"/>
      <c r="BN51" s="872"/>
      <c r="BO51" s="872"/>
      <c r="BP51" s="872"/>
      <c r="BQ51" s="872"/>
      <c r="CH51" s="260"/>
      <c r="CI51" s="122"/>
      <c r="CJ51" s="122"/>
      <c r="CK51" s="122"/>
      <c r="CL51" s="176"/>
      <c r="CM51" s="176"/>
      <c r="CN51" s="176"/>
      <c r="CO51" s="122"/>
      <c r="CP51" s="122"/>
      <c r="CQ51" s="122"/>
      <c r="CR51" s="122"/>
      <c r="CS51" s="122"/>
      <c r="CT51" s="122"/>
      <c r="CU51" s="122"/>
      <c r="CV51" s="122"/>
      <c r="CW51" s="122"/>
      <c r="CX51" s="192"/>
    </row>
    <row r="52" spans="2:102" s="73" customFormat="1" ht="20.25" customHeight="1">
      <c r="B52" s="739" t="s">
        <v>410</v>
      </c>
      <c r="C52" s="739"/>
      <c r="D52" s="863">
        <f>IF('Pagina 4'!D78=0,"",'Pagina 4'!D78)</f>
      </c>
      <c r="E52" s="864"/>
      <c r="F52" s="864"/>
      <c r="G52" s="864"/>
      <c r="H52" s="864"/>
      <c r="I52" s="864"/>
      <c r="J52" s="864"/>
      <c r="K52" s="864"/>
      <c r="L52" s="864"/>
      <c r="M52" s="864"/>
      <c r="N52" s="864"/>
      <c r="O52" s="864"/>
      <c r="P52" s="864"/>
      <c r="Q52" s="864"/>
      <c r="R52" s="864"/>
      <c r="S52" s="865"/>
      <c r="T52" s="831">
        <f>'Pagina 4'!BK78</f>
        <v>0</v>
      </c>
      <c r="U52" s="831"/>
      <c r="V52" s="831"/>
      <c r="W52" s="831"/>
      <c r="X52" s="831"/>
      <c r="Y52" s="832">
        <f>'Pagina 4'!BP78</f>
        <v>0</v>
      </c>
      <c r="Z52" s="833"/>
      <c r="AA52" s="833"/>
      <c r="AB52" s="833"/>
      <c r="AC52" s="833"/>
      <c r="AD52" s="833"/>
      <c r="AE52" s="833"/>
      <c r="AF52" s="833"/>
      <c r="AG52" s="833"/>
      <c r="AH52" s="833"/>
      <c r="AI52" s="834"/>
      <c r="AJ52" s="830"/>
      <c r="AK52" s="830"/>
      <c r="AL52" s="830"/>
      <c r="AM52" s="943"/>
      <c r="AN52" s="944"/>
      <c r="AO52" s="945"/>
      <c r="AP52" s="952"/>
      <c r="AQ52" s="953"/>
      <c r="AR52" s="954"/>
      <c r="AS52" s="830"/>
      <c r="AT52" s="830"/>
      <c r="AU52" s="830"/>
      <c r="AV52" s="830"/>
      <c r="AW52" s="830"/>
      <c r="AX52" s="830"/>
      <c r="AY52" s="830"/>
      <c r="AZ52" s="830"/>
      <c r="BA52" s="830"/>
      <c r="BB52" s="830"/>
      <c r="BC52" s="830"/>
      <c r="BD52" s="830"/>
      <c r="BE52" s="824">
        <f>IF(AJ52="x",40%,40%+(_xlfn.COUNTIFS(AS52:BD54,"=X")+_xlfn.COUNTIFS($AP$19,"=X"))*10%)</f>
        <v>0.4</v>
      </c>
      <c r="BF52" s="824"/>
      <c r="BG52" s="824"/>
      <c r="BH52" s="872">
        <f>Y52*BE52</f>
        <v>0</v>
      </c>
      <c r="BI52" s="872"/>
      <c r="BJ52" s="872"/>
      <c r="BK52" s="872"/>
      <c r="BL52" s="872"/>
      <c r="BM52" s="872"/>
      <c r="BN52" s="872"/>
      <c r="BO52" s="872"/>
      <c r="BP52" s="872"/>
      <c r="BQ52" s="872"/>
      <c r="CH52" s="260"/>
      <c r="CI52" s="122"/>
      <c r="CJ52" s="122"/>
      <c r="CK52" s="122"/>
      <c r="CL52" s="176"/>
      <c r="CM52" s="176"/>
      <c r="CN52" s="176"/>
      <c r="CO52" s="122"/>
      <c r="CP52" s="122"/>
      <c r="CQ52" s="122"/>
      <c r="CR52" s="122"/>
      <c r="CS52" s="122"/>
      <c r="CT52" s="122"/>
      <c r="CU52" s="122"/>
      <c r="CV52" s="122"/>
      <c r="CW52" s="122"/>
      <c r="CX52" s="192"/>
    </row>
    <row r="53" spans="2:102" s="73" customFormat="1" ht="20.25" customHeight="1">
      <c r="B53" s="739"/>
      <c r="C53" s="739"/>
      <c r="D53" s="866"/>
      <c r="E53" s="867"/>
      <c r="F53" s="867"/>
      <c r="G53" s="867"/>
      <c r="H53" s="867"/>
      <c r="I53" s="867"/>
      <c r="J53" s="867"/>
      <c r="K53" s="867"/>
      <c r="L53" s="867"/>
      <c r="M53" s="867"/>
      <c r="N53" s="867"/>
      <c r="O53" s="867"/>
      <c r="P53" s="867"/>
      <c r="Q53" s="867"/>
      <c r="R53" s="867"/>
      <c r="S53" s="868"/>
      <c r="T53" s="831"/>
      <c r="U53" s="831"/>
      <c r="V53" s="831"/>
      <c r="W53" s="831"/>
      <c r="X53" s="831"/>
      <c r="Y53" s="835"/>
      <c r="Z53" s="836"/>
      <c r="AA53" s="836"/>
      <c r="AB53" s="836"/>
      <c r="AC53" s="836"/>
      <c r="AD53" s="836"/>
      <c r="AE53" s="836"/>
      <c r="AF53" s="836"/>
      <c r="AG53" s="836"/>
      <c r="AH53" s="836"/>
      <c r="AI53" s="837"/>
      <c r="AJ53" s="830"/>
      <c r="AK53" s="830"/>
      <c r="AL53" s="830"/>
      <c r="AM53" s="943"/>
      <c r="AN53" s="944"/>
      <c r="AO53" s="945"/>
      <c r="AP53" s="952"/>
      <c r="AQ53" s="953"/>
      <c r="AR53" s="954"/>
      <c r="AS53" s="830"/>
      <c r="AT53" s="830"/>
      <c r="AU53" s="830"/>
      <c r="AV53" s="830"/>
      <c r="AW53" s="830"/>
      <c r="AX53" s="830"/>
      <c r="AY53" s="830"/>
      <c r="AZ53" s="830"/>
      <c r="BA53" s="830"/>
      <c r="BB53" s="830"/>
      <c r="BC53" s="830"/>
      <c r="BD53" s="830"/>
      <c r="BE53" s="824"/>
      <c r="BF53" s="824"/>
      <c r="BG53" s="824"/>
      <c r="BH53" s="872"/>
      <c r="BI53" s="872"/>
      <c r="BJ53" s="872"/>
      <c r="BK53" s="872"/>
      <c r="BL53" s="872"/>
      <c r="BM53" s="872"/>
      <c r="BN53" s="872"/>
      <c r="BO53" s="872"/>
      <c r="BP53" s="872"/>
      <c r="BQ53" s="872"/>
      <c r="CH53" s="260"/>
      <c r="CI53" s="122"/>
      <c r="CJ53" s="122"/>
      <c r="CK53" s="122"/>
      <c r="CL53" s="176"/>
      <c r="CM53" s="176"/>
      <c r="CN53" s="176"/>
      <c r="CO53" s="122"/>
      <c r="CP53" s="122"/>
      <c r="CQ53" s="122"/>
      <c r="CR53" s="122"/>
      <c r="CS53" s="122"/>
      <c r="CT53" s="122"/>
      <c r="CU53" s="122"/>
      <c r="CV53" s="122"/>
      <c r="CW53" s="122"/>
      <c r="CX53" s="192"/>
    </row>
    <row r="54" spans="2:102" s="73" customFormat="1" ht="20.25" customHeight="1">
      <c r="B54" s="739"/>
      <c r="C54" s="739"/>
      <c r="D54" s="869"/>
      <c r="E54" s="870"/>
      <c r="F54" s="870"/>
      <c r="G54" s="870"/>
      <c r="H54" s="870"/>
      <c r="I54" s="870"/>
      <c r="J54" s="870"/>
      <c r="K54" s="870"/>
      <c r="L54" s="870"/>
      <c r="M54" s="870"/>
      <c r="N54" s="870"/>
      <c r="O54" s="870"/>
      <c r="P54" s="870"/>
      <c r="Q54" s="870"/>
      <c r="R54" s="870"/>
      <c r="S54" s="871"/>
      <c r="T54" s="831"/>
      <c r="U54" s="831"/>
      <c r="V54" s="831"/>
      <c r="W54" s="831"/>
      <c r="X54" s="831"/>
      <c r="Y54" s="838"/>
      <c r="Z54" s="839"/>
      <c r="AA54" s="839"/>
      <c r="AB54" s="839"/>
      <c r="AC54" s="839"/>
      <c r="AD54" s="839"/>
      <c r="AE54" s="839"/>
      <c r="AF54" s="839"/>
      <c r="AG54" s="839"/>
      <c r="AH54" s="839"/>
      <c r="AI54" s="840"/>
      <c r="AJ54" s="830"/>
      <c r="AK54" s="830"/>
      <c r="AL54" s="830"/>
      <c r="AM54" s="943"/>
      <c r="AN54" s="944"/>
      <c r="AO54" s="945"/>
      <c r="AP54" s="952"/>
      <c r="AQ54" s="953"/>
      <c r="AR54" s="954"/>
      <c r="AS54" s="830"/>
      <c r="AT54" s="830"/>
      <c r="AU54" s="830"/>
      <c r="AV54" s="830"/>
      <c r="AW54" s="830"/>
      <c r="AX54" s="830"/>
      <c r="AY54" s="830"/>
      <c r="AZ54" s="830"/>
      <c r="BA54" s="830"/>
      <c r="BB54" s="830"/>
      <c r="BC54" s="830"/>
      <c r="BD54" s="830"/>
      <c r="BE54" s="824"/>
      <c r="BF54" s="824"/>
      <c r="BG54" s="824"/>
      <c r="BH54" s="872"/>
      <c r="BI54" s="872"/>
      <c r="BJ54" s="872"/>
      <c r="BK54" s="872"/>
      <c r="BL54" s="872"/>
      <c r="BM54" s="872"/>
      <c r="BN54" s="872"/>
      <c r="BO54" s="872"/>
      <c r="BP54" s="872"/>
      <c r="BQ54" s="872"/>
      <c r="CH54" s="260"/>
      <c r="CI54" s="122"/>
      <c r="CJ54" s="122"/>
      <c r="CK54" s="122"/>
      <c r="CL54" s="176"/>
      <c r="CM54" s="176"/>
      <c r="CN54" s="176"/>
      <c r="CO54" s="122"/>
      <c r="CP54" s="122"/>
      <c r="CQ54" s="122"/>
      <c r="CR54" s="122"/>
      <c r="CS54" s="122"/>
      <c r="CT54" s="122"/>
      <c r="CU54" s="122"/>
      <c r="CV54" s="122"/>
      <c r="CW54" s="122"/>
      <c r="CX54" s="192"/>
    </row>
    <row r="55" spans="2:102" s="73" customFormat="1" ht="20.25" customHeight="1">
      <c r="B55" s="739" t="s">
        <v>411</v>
      </c>
      <c r="C55" s="739"/>
      <c r="D55" s="863">
        <f>IF('Pagina 4'!D84=0,"",'Pagina 4'!D84)</f>
      </c>
      <c r="E55" s="864"/>
      <c r="F55" s="864"/>
      <c r="G55" s="864"/>
      <c r="H55" s="864"/>
      <c r="I55" s="864"/>
      <c r="J55" s="864"/>
      <c r="K55" s="864"/>
      <c r="L55" s="864"/>
      <c r="M55" s="864"/>
      <c r="N55" s="864"/>
      <c r="O55" s="864"/>
      <c r="P55" s="864"/>
      <c r="Q55" s="864"/>
      <c r="R55" s="864"/>
      <c r="S55" s="865"/>
      <c r="T55" s="831">
        <f>'Pagina 4'!BK84</f>
        <v>0</v>
      </c>
      <c r="U55" s="831"/>
      <c r="V55" s="831"/>
      <c r="W55" s="831"/>
      <c r="X55" s="831"/>
      <c r="Y55" s="832">
        <f>'Pagina 4'!BP84</f>
        <v>0</v>
      </c>
      <c r="Z55" s="833"/>
      <c r="AA55" s="833"/>
      <c r="AB55" s="833"/>
      <c r="AC55" s="833"/>
      <c r="AD55" s="833"/>
      <c r="AE55" s="833"/>
      <c r="AF55" s="833"/>
      <c r="AG55" s="833"/>
      <c r="AH55" s="833"/>
      <c r="AI55" s="834"/>
      <c r="AJ55" s="830"/>
      <c r="AK55" s="830"/>
      <c r="AL55" s="830"/>
      <c r="AM55" s="943"/>
      <c r="AN55" s="944"/>
      <c r="AO55" s="945"/>
      <c r="AP55" s="952"/>
      <c r="AQ55" s="953"/>
      <c r="AR55" s="954"/>
      <c r="AS55" s="830"/>
      <c r="AT55" s="830"/>
      <c r="AU55" s="830"/>
      <c r="AV55" s="830"/>
      <c r="AW55" s="830"/>
      <c r="AX55" s="830"/>
      <c r="AY55" s="830"/>
      <c r="AZ55" s="830"/>
      <c r="BA55" s="830"/>
      <c r="BB55" s="830"/>
      <c r="BC55" s="830"/>
      <c r="BD55" s="830"/>
      <c r="BE55" s="824">
        <f>IF(AJ55="x",40%,40%+(_xlfn.COUNTIFS(AS55:BD57,"=X")+_xlfn.COUNTIFS($AP$19,"=X"))*10%)</f>
        <v>0.4</v>
      </c>
      <c r="BF55" s="824"/>
      <c r="BG55" s="824"/>
      <c r="BH55" s="872">
        <f>Y55*BE55</f>
        <v>0</v>
      </c>
      <c r="BI55" s="872"/>
      <c r="BJ55" s="872"/>
      <c r="BK55" s="872"/>
      <c r="BL55" s="872"/>
      <c r="BM55" s="872"/>
      <c r="BN55" s="872"/>
      <c r="BO55" s="872"/>
      <c r="BP55" s="872"/>
      <c r="BQ55" s="872"/>
      <c r="CH55" s="260"/>
      <c r="CI55" s="122"/>
      <c r="CJ55" s="122"/>
      <c r="CK55" s="122"/>
      <c r="CL55" s="176"/>
      <c r="CM55" s="176"/>
      <c r="CN55" s="176"/>
      <c r="CO55" s="122"/>
      <c r="CP55" s="122"/>
      <c r="CQ55" s="122"/>
      <c r="CR55" s="122"/>
      <c r="CS55" s="122"/>
      <c r="CT55" s="122"/>
      <c r="CU55" s="122"/>
      <c r="CV55" s="122"/>
      <c r="CW55" s="122"/>
      <c r="CX55" s="192"/>
    </row>
    <row r="56" spans="2:102" s="73" customFormat="1" ht="20.25" customHeight="1">
      <c r="B56" s="739"/>
      <c r="C56" s="739"/>
      <c r="D56" s="866"/>
      <c r="E56" s="867"/>
      <c r="F56" s="867"/>
      <c r="G56" s="867"/>
      <c r="H56" s="867"/>
      <c r="I56" s="867"/>
      <c r="J56" s="867"/>
      <c r="K56" s="867"/>
      <c r="L56" s="867"/>
      <c r="M56" s="867"/>
      <c r="N56" s="867"/>
      <c r="O56" s="867"/>
      <c r="P56" s="867"/>
      <c r="Q56" s="867"/>
      <c r="R56" s="867"/>
      <c r="S56" s="868"/>
      <c r="T56" s="831"/>
      <c r="U56" s="831"/>
      <c r="V56" s="831"/>
      <c r="W56" s="831"/>
      <c r="X56" s="831"/>
      <c r="Y56" s="835"/>
      <c r="Z56" s="836"/>
      <c r="AA56" s="836"/>
      <c r="AB56" s="836"/>
      <c r="AC56" s="836"/>
      <c r="AD56" s="836"/>
      <c r="AE56" s="836"/>
      <c r="AF56" s="836"/>
      <c r="AG56" s="836"/>
      <c r="AH56" s="836"/>
      <c r="AI56" s="837"/>
      <c r="AJ56" s="830"/>
      <c r="AK56" s="830"/>
      <c r="AL56" s="830"/>
      <c r="AM56" s="943"/>
      <c r="AN56" s="944"/>
      <c r="AO56" s="945"/>
      <c r="AP56" s="952"/>
      <c r="AQ56" s="953"/>
      <c r="AR56" s="954"/>
      <c r="AS56" s="830"/>
      <c r="AT56" s="830"/>
      <c r="AU56" s="830"/>
      <c r="AV56" s="830"/>
      <c r="AW56" s="830"/>
      <c r="AX56" s="830"/>
      <c r="AY56" s="830"/>
      <c r="AZ56" s="830"/>
      <c r="BA56" s="830"/>
      <c r="BB56" s="830"/>
      <c r="BC56" s="830"/>
      <c r="BD56" s="830"/>
      <c r="BE56" s="824"/>
      <c r="BF56" s="824"/>
      <c r="BG56" s="824"/>
      <c r="BH56" s="872"/>
      <c r="BI56" s="872"/>
      <c r="BJ56" s="872"/>
      <c r="BK56" s="872"/>
      <c r="BL56" s="872"/>
      <c r="BM56" s="872"/>
      <c r="BN56" s="872"/>
      <c r="BO56" s="872"/>
      <c r="BP56" s="872"/>
      <c r="BQ56" s="872"/>
      <c r="CH56" s="260"/>
      <c r="CI56" s="122"/>
      <c r="CJ56" s="122"/>
      <c r="CK56" s="122"/>
      <c r="CL56" s="176"/>
      <c r="CM56" s="176"/>
      <c r="CN56" s="176"/>
      <c r="CO56" s="122"/>
      <c r="CP56" s="122"/>
      <c r="CQ56" s="122"/>
      <c r="CR56" s="122"/>
      <c r="CS56" s="122"/>
      <c r="CT56" s="122"/>
      <c r="CU56" s="122"/>
      <c r="CV56" s="122"/>
      <c r="CW56" s="122"/>
      <c r="CX56" s="192"/>
    </row>
    <row r="57" spans="2:102" s="73" customFormat="1" ht="20.25" customHeight="1">
      <c r="B57" s="739"/>
      <c r="C57" s="739"/>
      <c r="D57" s="869"/>
      <c r="E57" s="870"/>
      <c r="F57" s="870"/>
      <c r="G57" s="870"/>
      <c r="H57" s="870"/>
      <c r="I57" s="870"/>
      <c r="J57" s="870"/>
      <c r="K57" s="870"/>
      <c r="L57" s="870"/>
      <c r="M57" s="870"/>
      <c r="N57" s="870"/>
      <c r="O57" s="870"/>
      <c r="P57" s="870"/>
      <c r="Q57" s="870"/>
      <c r="R57" s="870"/>
      <c r="S57" s="871"/>
      <c r="T57" s="831"/>
      <c r="U57" s="831"/>
      <c r="V57" s="831"/>
      <c r="W57" s="831"/>
      <c r="X57" s="831"/>
      <c r="Y57" s="838"/>
      <c r="Z57" s="839"/>
      <c r="AA57" s="839"/>
      <c r="AB57" s="839"/>
      <c r="AC57" s="839"/>
      <c r="AD57" s="839"/>
      <c r="AE57" s="839"/>
      <c r="AF57" s="839"/>
      <c r="AG57" s="839"/>
      <c r="AH57" s="839"/>
      <c r="AI57" s="840"/>
      <c r="AJ57" s="830"/>
      <c r="AK57" s="830"/>
      <c r="AL57" s="830"/>
      <c r="AM57" s="943"/>
      <c r="AN57" s="944"/>
      <c r="AO57" s="945"/>
      <c r="AP57" s="952"/>
      <c r="AQ57" s="953"/>
      <c r="AR57" s="954"/>
      <c r="AS57" s="830"/>
      <c r="AT57" s="830"/>
      <c r="AU57" s="830"/>
      <c r="AV57" s="830"/>
      <c r="AW57" s="830"/>
      <c r="AX57" s="830"/>
      <c r="AY57" s="830"/>
      <c r="AZ57" s="830"/>
      <c r="BA57" s="830"/>
      <c r="BB57" s="830"/>
      <c r="BC57" s="830"/>
      <c r="BD57" s="830"/>
      <c r="BE57" s="824"/>
      <c r="BF57" s="824"/>
      <c r="BG57" s="824"/>
      <c r="BH57" s="872"/>
      <c r="BI57" s="872"/>
      <c r="BJ57" s="872"/>
      <c r="BK57" s="872"/>
      <c r="BL57" s="872"/>
      <c r="BM57" s="872"/>
      <c r="BN57" s="872"/>
      <c r="BO57" s="872"/>
      <c r="BP57" s="872"/>
      <c r="BQ57" s="872"/>
      <c r="CH57" s="260"/>
      <c r="CI57" s="122"/>
      <c r="CJ57" s="122"/>
      <c r="CK57" s="122"/>
      <c r="CL57" s="176"/>
      <c r="CM57" s="176"/>
      <c r="CN57" s="176"/>
      <c r="CO57" s="122"/>
      <c r="CP57" s="122"/>
      <c r="CQ57" s="122"/>
      <c r="CR57" s="122"/>
      <c r="CS57" s="122"/>
      <c r="CT57" s="122"/>
      <c r="CU57" s="122"/>
      <c r="CV57" s="122"/>
      <c r="CW57" s="122"/>
      <c r="CX57" s="192"/>
    </row>
    <row r="58" spans="2:102" s="73" customFormat="1" ht="20.25" customHeight="1">
      <c r="B58" s="739" t="s">
        <v>412</v>
      </c>
      <c r="C58" s="739"/>
      <c r="D58" s="863">
        <f>IF('Pagina 4'!D90=0,"",'Pagina 4'!D90)</f>
      </c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864"/>
      <c r="S58" s="865"/>
      <c r="T58" s="831">
        <f>'Pagina 4'!BK90</f>
        <v>0</v>
      </c>
      <c r="U58" s="831"/>
      <c r="V58" s="831"/>
      <c r="W58" s="831"/>
      <c r="X58" s="831"/>
      <c r="Y58" s="832">
        <f>'Pagina 4'!BP90</f>
        <v>0</v>
      </c>
      <c r="Z58" s="833"/>
      <c r="AA58" s="833"/>
      <c r="AB58" s="833"/>
      <c r="AC58" s="833"/>
      <c r="AD58" s="833"/>
      <c r="AE58" s="833"/>
      <c r="AF58" s="833"/>
      <c r="AG58" s="833"/>
      <c r="AH58" s="833"/>
      <c r="AI58" s="834"/>
      <c r="AJ58" s="830"/>
      <c r="AK58" s="830"/>
      <c r="AL58" s="830"/>
      <c r="AM58" s="943"/>
      <c r="AN58" s="944"/>
      <c r="AO58" s="945"/>
      <c r="AP58" s="952"/>
      <c r="AQ58" s="953"/>
      <c r="AR58" s="954"/>
      <c r="AS58" s="830"/>
      <c r="AT58" s="830"/>
      <c r="AU58" s="830"/>
      <c r="AV58" s="830"/>
      <c r="AW58" s="830"/>
      <c r="AX58" s="830"/>
      <c r="AY58" s="830"/>
      <c r="AZ58" s="830"/>
      <c r="BA58" s="830"/>
      <c r="BB58" s="830"/>
      <c r="BC58" s="830"/>
      <c r="BD58" s="830"/>
      <c r="BE58" s="824">
        <f>IF(AJ58="x",40%,40%+(_xlfn.COUNTIFS(AS58:BD60,"=X")+_xlfn.COUNTIFS($AP$19,"=X"))*10%)</f>
        <v>0.4</v>
      </c>
      <c r="BF58" s="824"/>
      <c r="BG58" s="824"/>
      <c r="BH58" s="872">
        <f>Y58*BE58</f>
        <v>0</v>
      </c>
      <c r="BI58" s="872"/>
      <c r="BJ58" s="872"/>
      <c r="BK58" s="872"/>
      <c r="BL58" s="872"/>
      <c r="BM58" s="872"/>
      <c r="BN58" s="872"/>
      <c r="BO58" s="872"/>
      <c r="BP58" s="872"/>
      <c r="BQ58" s="872"/>
      <c r="CH58" s="260"/>
      <c r="CI58" s="122"/>
      <c r="CJ58" s="122"/>
      <c r="CK58" s="122"/>
      <c r="CL58" s="176"/>
      <c r="CM58" s="176"/>
      <c r="CN58" s="176"/>
      <c r="CO58" s="122"/>
      <c r="CP58" s="122"/>
      <c r="CQ58" s="122"/>
      <c r="CR58" s="122"/>
      <c r="CS58" s="122"/>
      <c r="CT58" s="122"/>
      <c r="CU58" s="122"/>
      <c r="CV58" s="122"/>
      <c r="CW58" s="122"/>
      <c r="CX58" s="192"/>
    </row>
    <row r="59" spans="2:102" s="73" customFormat="1" ht="20.25" customHeight="1">
      <c r="B59" s="739"/>
      <c r="C59" s="739"/>
      <c r="D59" s="866"/>
      <c r="E59" s="867"/>
      <c r="F59" s="867"/>
      <c r="G59" s="867"/>
      <c r="H59" s="867"/>
      <c r="I59" s="867"/>
      <c r="J59" s="867"/>
      <c r="K59" s="867"/>
      <c r="L59" s="867"/>
      <c r="M59" s="867"/>
      <c r="N59" s="867"/>
      <c r="O59" s="867"/>
      <c r="P59" s="867"/>
      <c r="Q59" s="867"/>
      <c r="R59" s="867"/>
      <c r="S59" s="868"/>
      <c r="T59" s="831"/>
      <c r="U59" s="831"/>
      <c r="V59" s="831"/>
      <c r="W59" s="831"/>
      <c r="X59" s="831"/>
      <c r="Y59" s="835"/>
      <c r="Z59" s="836"/>
      <c r="AA59" s="836"/>
      <c r="AB59" s="836"/>
      <c r="AC59" s="836"/>
      <c r="AD59" s="836"/>
      <c r="AE59" s="836"/>
      <c r="AF59" s="836"/>
      <c r="AG59" s="836"/>
      <c r="AH59" s="836"/>
      <c r="AI59" s="837"/>
      <c r="AJ59" s="830"/>
      <c r="AK59" s="830"/>
      <c r="AL59" s="830"/>
      <c r="AM59" s="943"/>
      <c r="AN59" s="944"/>
      <c r="AO59" s="945"/>
      <c r="AP59" s="952"/>
      <c r="AQ59" s="953"/>
      <c r="AR59" s="954"/>
      <c r="AS59" s="830"/>
      <c r="AT59" s="830"/>
      <c r="AU59" s="830"/>
      <c r="AV59" s="830"/>
      <c r="AW59" s="830"/>
      <c r="AX59" s="830"/>
      <c r="AY59" s="830"/>
      <c r="AZ59" s="830"/>
      <c r="BA59" s="830"/>
      <c r="BB59" s="830"/>
      <c r="BC59" s="830"/>
      <c r="BD59" s="830"/>
      <c r="BE59" s="824"/>
      <c r="BF59" s="824"/>
      <c r="BG59" s="824"/>
      <c r="BH59" s="872"/>
      <c r="BI59" s="872"/>
      <c r="BJ59" s="872"/>
      <c r="BK59" s="872"/>
      <c r="BL59" s="872"/>
      <c r="BM59" s="872"/>
      <c r="BN59" s="872"/>
      <c r="BO59" s="872"/>
      <c r="BP59" s="872"/>
      <c r="BQ59" s="872"/>
      <c r="CH59" s="260"/>
      <c r="CI59" s="122"/>
      <c r="CJ59" s="122"/>
      <c r="CK59" s="122"/>
      <c r="CL59" s="176"/>
      <c r="CM59" s="176"/>
      <c r="CN59" s="176"/>
      <c r="CO59" s="122"/>
      <c r="CP59" s="122"/>
      <c r="CQ59" s="122"/>
      <c r="CR59" s="122"/>
      <c r="CS59" s="122"/>
      <c r="CT59" s="122"/>
      <c r="CU59" s="122"/>
      <c r="CV59" s="122"/>
      <c r="CW59" s="122"/>
      <c r="CX59" s="192"/>
    </row>
    <row r="60" spans="2:102" s="73" customFormat="1" ht="20.25" customHeight="1">
      <c r="B60" s="739"/>
      <c r="C60" s="739"/>
      <c r="D60" s="869"/>
      <c r="E60" s="870"/>
      <c r="F60" s="870"/>
      <c r="G60" s="870"/>
      <c r="H60" s="870"/>
      <c r="I60" s="870"/>
      <c r="J60" s="870"/>
      <c r="K60" s="870"/>
      <c r="L60" s="870"/>
      <c r="M60" s="870"/>
      <c r="N60" s="870"/>
      <c r="O60" s="870"/>
      <c r="P60" s="870"/>
      <c r="Q60" s="870"/>
      <c r="R60" s="870"/>
      <c r="S60" s="871"/>
      <c r="T60" s="831"/>
      <c r="U60" s="831"/>
      <c r="V60" s="831"/>
      <c r="W60" s="831"/>
      <c r="X60" s="831"/>
      <c r="Y60" s="838"/>
      <c r="Z60" s="839"/>
      <c r="AA60" s="839"/>
      <c r="AB60" s="839"/>
      <c r="AC60" s="839"/>
      <c r="AD60" s="839"/>
      <c r="AE60" s="839"/>
      <c r="AF60" s="839"/>
      <c r="AG60" s="839"/>
      <c r="AH60" s="839"/>
      <c r="AI60" s="840"/>
      <c r="AJ60" s="830"/>
      <c r="AK60" s="830"/>
      <c r="AL60" s="830"/>
      <c r="AM60" s="943"/>
      <c r="AN60" s="944"/>
      <c r="AO60" s="945"/>
      <c r="AP60" s="952"/>
      <c r="AQ60" s="953"/>
      <c r="AR60" s="954"/>
      <c r="AS60" s="830"/>
      <c r="AT60" s="830"/>
      <c r="AU60" s="830"/>
      <c r="AV60" s="830"/>
      <c r="AW60" s="830"/>
      <c r="AX60" s="830"/>
      <c r="AY60" s="830"/>
      <c r="AZ60" s="830"/>
      <c r="BA60" s="830"/>
      <c r="BB60" s="830"/>
      <c r="BC60" s="830"/>
      <c r="BD60" s="830"/>
      <c r="BE60" s="824"/>
      <c r="BF60" s="824"/>
      <c r="BG60" s="824"/>
      <c r="BH60" s="872"/>
      <c r="BI60" s="872"/>
      <c r="BJ60" s="872"/>
      <c r="BK60" s="872"/>
      <c r="BL60" s="872"/>
      <c r="BM60" s="872"/>
      <c r="BN60" s="872"/>
      <c r="BO60" s="872"/>
      <c r="BP60" s="872"/>
      <c r="BQ60" s="872"/>
      <c r="CH60" s="260"/>
      <c r="CI60" s="122"/>
      <c r="CJ60" s="122"/>
      <c r="CK60" s="122"/>
      <c r="CL60" s="176"/>
      <c r="CM60" s="176"/>
      <c r="CN60" s="176"/>
      <c r="CO60" s="122"/>
      <c r="CP60" s="122"/>
      <c r="CQ60" s="122"/>
      <c r="CR60" s="122"/>
      <c r="CS60" s="122"/>
      <c r="CT60" s="122"/>
      <c r="CU60" s="122"/>
      <c r="CV60" s="122"/>
      <c r="CW60" s="122"/>
      <c r="CX60" s="192"/>
    </row>
    <row r="61" spans="2:102" s="73" customFormat="1" ht="20.25" customHeight="1">
      <c r="B61" s="739" t="s">
        <v>413</v>
      </c>
      <c r="C61" s="739"/>
      <c r="D61" s="863">
        <f>IF('Pagina 4'!D96=0,"",'Pagina 4'!D96)</f>
      </c>
      <c r="E61" s="864"/>
      <c r="F61" s="864"/>
      <c r="G61" s="864"/>
      <c r="H61" s="864"/>
      <c r="I61" s="864"/>
      <c r="J61" s="864"/>
      <c r="K61" s="864"/>
      <c r="L61" s="864"/>
      <c r="M61" s="864"/>
      <c r="N61" s="864"/>
      <c r="O61" s="864"/>
      <c r="P61" s="864"/>
      <c r="Q61" s="864"/>
      <c r="R61" s="864"/>
      <c r="S61" s="865"/>
      <c r="T61" s="831">
        <f>'Pagina 4'!BK96</f>
        <v>0</v>
      </c>
      <c r="U61" s="831"/>
      <c r="V61" s="831"/>
      <c r="W61" s="831"/>
      <c r="X61" s="831"/>
      <c r="Y61" s="832">
        <f>'Pagina 4'!BP96</f>
        <v>0</v>
      </c>
      <c r="Z61" s="833"/>
      <c r="AA61" s="833"/>
      <c r="AB61" s="833"/>
      <c r="AC61" s="833"/>
      <c r="AD61" s="833"/>
      <c r="AE61" s="833"/>
      <c r="AF61" s="833"/>
      <c r="AG61" s="833"/>
      <c r="AH61" s="833"/>
      <c r="AI61" s="834"/>
      <c r="AJ61" s="830"/>
      <c r="AK61" s="830"/>
      <c r="AL61" s="830"/>
      <c r="AM61" s="943"/>
      <c r="AN61" s="944"/>
      <c r="AO61" s="945"/>
      <c r="AP61" s="952"/>
      <c r="AQ61" s="953"/>
      <c r="AR61" s="954"/>
      <c r="AS61" s="830"/>
      <c r="AT61" s="830"/>
      <c r="AU61" s="830"/>
      <c r="AV61" s="830"/>
      <c r="AW61" s="830"/>
      <c r="AX61" s="830"/>
      <c r="AY61" s="830"/>
      <c r="AZ61" s="830"/>
      <c r="BA61" s="830"/>
      <c r="BB61" s="830"/>
      <c r="BC61" s="830"/>
      <c r="BD61" s="830"/>
      <c r="BE61" s="824">
        <f>IF(AJ61="x",40%,40%+(_xlfn.COUNTIFS(AS61:BD63,"=X")+_xlfn.COUNTIFS($AP$19,"=X"))*10%)</f>
        <v>0.4</v>
      </c>
      <c r="BF61" s="824"/>
      <c r="BG61" s="824"/>
      <c r="BH61" s="872">
        <f>Y61*BE61</f>
        <v>0</v>
      </c>
      <c r="BI61" s="872"/>
      <c r="BJ61" s="872"/>
      <c r="BK61" s="872"/>
      <c r="BL61" s="872"/>
      <c r="BM61" s="872"/>
      <c r="BN61" s="872"/>
      <c r="BO61" s="872"/>
      <c r="BP61" s="872"/>
      <c r="BQ61" s="872"/>
      <c r="CH61" s="260"/>
      <c r="CI61" s="122"/>
      <c r="CJ61" s="122"/>
      <c r="CK61" s="122"/>
      <c r="CL61" s="176"/>
      <c r="CM61" s="176"/>
      <c r="CN61" s="176"/>
      <c r="CO61" s="122"/>
      <c r="CP61" s="122"/>
      <c r="CQ61" s="122"/>
      <c r="CR61" s="122"/>
      <c r="CS61" s="122"/>
      <c r="CT61" s="122"/>
      <c r="CU61" s="122"/>
      <c r="CV61" s="122"/>
      <c r="CW61" s="122"/>
      <c r="CX61" s="192"/>
    </row>
    <row r="62" spans="2:102" s="73" customFormat="1" ht="20.25" customHeight="1">
      <c r="B62" s="739"/>
      <c r="C62" s="739"/>
      <c r="D62" s="866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8"/>
      <c r="T62" s="831"/>
      <c r="U62" s="831"/>
      <c r="V62" s="831"/>
      <c r="W62" s="831"/>
      <c r="X62" s="831"/>
      <c r="Y62" s="835"/>
      <c r="Z62" s="836"/>
      <c r="AA62" s="836"/>
      <c r="AB62" s="836"/>
      <c r="AC62" s="836"/>
      <c r="AD62" s="836"/>
      <c r="AE62" s="836"/>
      <c r="AF62" s="836"/>
      <c r="AG62" s="836"/>
      <c r="AH62" s="836"/>
      <c r="AI62" s="837"/>
      <c r="AJ62" s="830"/>
      <c r="AK62" s="830"/>
      <c r="AL62" s="830"/>
      <c r="AM62" s="943"/>
      <c r="AN62" s="944"/>
      <c r="AO62" s="945"/>
      <c r="AP62" s="952"/>
      <c r="AQ62" s="953"/>
      <c r="AR62" s="954"/>
      <c r="AS62" s="830"/>
      <c r="AT62" s="830"/>
      <c r="AU62" s="830"/>
      <c r="AV62" s="830"/>
      <c r="AW62" s="830"/>
      <c r="AX62" s="830"/>
      <c r="AY62" s="830"/>
      <c r="AZ62" s="830"/>
      <c r="BA62" s="830"/>
      <c r="BB62" s="830"/>
      <c r="BC62" s="830"/>
      <c r="BD62" s="830"/>
      <c r="BE62" s="824"/>
      <c r="BF62" s="824"/>
      <c r="BG62" s="824"/>
      <c r="BH62" s="872"/>
      <c r="BI62" s="872"/>
      <c r="BJ62" s="872"/>
      <c r="BK62" s="872"/>
      <c r="BL62" s="872"/>
      <c r="BM62" s="872"/>
      <c r="BN62" s="872"/>
      <c r="BO62" s="872"/>
      <c r="BP62" s="872"/>
      <c r="BQ62" s="872"/>
      <c r="CH62" s="260"/>
      <c r="CI62" s="122"/>
      <c r="CJ62" s="122"/>
      <c r="CK62" s="122"/>
      <c r="CL62" s="176"/>
      <c r="CM62" s="176"/>
      <c r="CN62" s="176"/>
      <c r="CO62" s="122"/>
      <c r="CP62" s="122"/>
      <c r="CQ62" s="122"/>
      <c r="CR62" s="122"/>
      <c r="CS62" s="122"/>
      <c r="CT62" s="122"/>
      <c r="CU62" s="122"/>
      <c r="CV62" s="122"/>
      <c r="CW62" s="122"/>
      <c r="CX62" s="192"/>
    </row>
    <row r="63" spans="2:102" s="73" customFormat="1" ht="20.25" customHeight="1">
      <c r="B63" s="739"/>
      <c r="C63" s="739"/>
      <c r="D63" s="869"/>
      <c r="E63" s="870"/>
      <c r="F63" s="870"/>
      <c r="G63" s="870"/>
      <c r="H63" s="870"/>
      <c r="I63" s="870"/>
      <c r="J63" s="870"/>
      <c r="K63" s="870"/>
      <c r="L63" s="870"/>
      <c r="M63" s="870"/>
      <c r="N63" s="870"/>
      <c r="O63" s="870"/>
      <c r="P63" s="870"/>
      <c r="Q63" s="870"/>
      <c r="R63" s="870"/>
      <c r="S63" s="871"/>
      <c r="T63" s="831"/>
      <c r="U63" s="831"/>
      <c r="V63" s="831"/>
      <c r="W63" s="831"/>
      <c r="X63" s="831"/>
      <c r="Y63" s="838"/>
      <c r="Z63" s="839"/>
      <c r="AA63" s="839"/>
      <c r="AB63" s="839"/>
      <c r="AC63" s="839"/>
      <c r="AD63" s="839"/>
      <c r="AE63" s="839"/>
      <c r="AF63" s="839"/>
      <c r="AG63" s="839"/>
      <c r="AH63" s="839"/>
      <c r="AI63" s="840"/>
      <c r="AJ63" s="830"/>
      <c r="AK63" s="830"/>
      <c r="AL63" s="830"/>
      <c r="AM63" s="943"/>
      <c r="AN63" s="944"/>
      <c r="AO63" s="945"/>
      <c r="AP63" s="952"/>
      <c r="AQ63" s="953"/>
      <c r="AR63" s="954"/>
      <c r="AS63" s="830"/>
      <c r="AT63" s="830"/>
      <c r="AU63" s="830"/>
      <c r="AV63" s="830"/>
      <c r="AW63" s="830"/>
      <c r="AX63" s="830"/>
      <c r="AY63" s="830"/>
      <c r="AZ63" s="830"/>
      <c r="BA63" s="830"/>
      <c r="BB63" s="830"/>
      <c r="BC63" s="830"/>
      <c r="BD63" s="830"/>
      <c r="BE63" s="824"/>
      <c r="BF63" s="824"/>
      <c r="BG63" s="824"/>
      <c r="BH63" s="872"/>
      <c r="BI63" s="872"/>
      <c r="BJ63" s="872"/>
      <c r="BK63" s="872"/>
      <c r="BL63" s="872"/>
      <c r="BM63" s="872"/>
      <c r="BN63" s="872"/>
      <c r="BO63" s="872"/>
      <c r="BP63" s="872"/>
      <c r="BQ63" s="872"/>
      <c r="CH63" s="260"/>
      <c r="CI63" s="122"/>
      <c r="CJ63" s="122"/>
      <c r="CK63" s="122"/>
      <c r="CL63" s="176"/>
      <c r="CM63" s="176"/>
      <c r="CN63" s="176"/>
      <c r="CO63" s="122"/>
      <c r="CP63" s="122"/>
      <c r="CQ63" s="122"/>
      <c r="CR63" s="122"/>
      <c r="CS63" s="122"/>
      <c r="CT63" s="122"/>
      <c r="CU63" s="122"/>
      <c r="CV63" s="122"/>
      <c r="CW63" s="122"/>
      <c r="CX63" s="192"/>
    </row>
    <row r="64" spans="2:102" s="73" customFormat="1" ht="20.25" customHeight="1">
      <c r="B64" s="739" t="s">
        <v>414</v>
      </c>
      <c r="C64" s="739"/>
      <c r="D64" s="863">
        <f>IF('Pagina 4'!D102=0,"",'Pagina 4'!D102)</f>
      </c>
      <c r="E64" s="864"/>
      <c r="F64" s="864"/>
      <c r="G64" s="864"/>
      <c r="H64" s="864"/>
      <c r="I64" s="864"/>
      <c r="J64" s="864"/>
      <c r="K64" s="864"/>
      <c r="L64" s="864"/>
      <c r="M64" s="864"/>
      <c r="N64" s="864"/>
      <c r="O64" s="864"/>
      <c r="P64" s="864"/>
      <c r="Q64" s="864"/>
      <c r="R64" s="864"/>
      <c r="S64" s="865"/>
      <c r="T64" s="831">
        <f>'Pagina 4'!BK102</f>
        <v>0</v>
      </c>
      <c r="U64" s="831"/>
      <c r="V64" s="831"/>
      <c r="W64" s="831"/>
      <c r="X64" s="831"/>
      <c r="Y64" s="832">
        <f>'Pagina 4'!BP102</f>
        <v>0</v>
      </c>
      <c r="Z64" s="833"/>
      <c r="AA64" s="833"/>
      <c r="AB64" s="833"/>
      <c r="AC64" s="833"/>
      <c r="AD64" s="833"/>
      <c r="AE64" s="833"/>
      <c r="AF64" s="833"/>
      <c r="AG64" s="833"/>
      <c r="AH64" s="833"/>
      <c r="AI64" s="834"/>
      <c r="AJ64" s="830"/>
      <c r="AK64" s="830"/>
      <c r="AL64" s="830"/>
      <c r="AM64" s="943"/>
      <c r="AN64" s="944"/>
      <c r="AO64" s="945"/>
      <c r="AP64" s="952"/>
      <c r="AQ64" s="953"/>
      <c r="AR64" s="954"/>
      <c r="AS64" s="830"/>
      <c r="AT64" s="830"/>
      <c r="AU64" s="830"/>
      <c r="AV64" s="830"/>
      <c r="AW64" s="830"/>
      <c r="AX64" s="830"/>
      <c r="AY64" s="830"/>
      <c r="AZ64" s="830"/>
      <c r="BA64" s="830"/>
      <c r="BB64" s="830"/>
      <c r="BC64" s="830"/>
      <c r="BD64" s="830"/>
      <c r="BE64" s="824">
        <f>IF(AJ64="x",40%,40%+(_xlfn.COUNTIFS(AS64:BD66,"=X")+_xlfn.COUNTIFS($AP$19,"=X"))*10%)</f>
        <v>0.4</v>
      </c>
      <c r="BF64" s="824"/>
      <c r="BG64" s="824"/>
      <c r="BH64" s="872">
        <f>Y64*BE64</f>
        <v>0</v>
      </c>
      <c r="BI64" s="872"/>
      <c r="BJ64" s="872"/>
      <c r="BK64" s="872"/>
      <c r="BL64" s="872"/>
      <c r="BM64" s="872"/>
      <c r="BN64" s="872"/>
      <c r="BO64" s="872"/>
      <c r="BP64" s="872"/>
      <c r="BQ64" s="872"/>
      <c r="CH64" s="260"/>
      <c r="CI64" s="122"/>
      <c r="CJ64" s="122"/>
      <c r="CK64" s="122"/>
      <c r="CL64" s="176"/>
      <c r="CM64" s="176"/>
      <c r="CN64" s="176"/>
      <c r="CO64" s="122"/>
      <c r="CP64" s="122"/>
      <c r="CQ64" s="122"/>
      <c r="CR64" s="122"/>
      <c r="CS64" s="122"/>
      <c r="CT64" s="122"/>
      <c r="CU64" s="122"/>
      <c r="CV64" s="122"/>
      <c r="CW64" s="122"/>
      <c r="CX64" s="192"/>
    </row>
    <row r="65" spans="2:102" s="73" customFormat="1" ht="20.25" customHeight="1">
      <c r="B65" s="739"/>
      <c r="C65" s="739"/>
      <c r="D65" s="866"/>
      <c r="E65" s="867"/>
      <c r="F65" s="867"/>
      <c r="G65" s="867"/>
      <c r="H65" s="867"/>
      <c r="I65" s="867"/>
      <c r="J65" s="867"/>
      <c r="K65" s="867"/>
      <c r="L65" s="867"/>
      <c r="M65" s="867"/>
      <c r="N65" s="867"/>
      <c r="O65" s="867"/>
      <c r="P65" s="867"/>
      <c r="Q65" s="867"/>
      <c r="R65" s="867"/>
      <c r="S65" s="868"/>
      <c r="T65" s="831"/>
      <c r="U65" s="831"/>
      <c r="V65" s="831"/>
      <c r="W65" s="831"/>
      <c r="X65" s="831"/>
      <c r="Y65" s="835"/>
      <c r="Z65" s="836"/>
      <c r="AA65" s="836"/>
      <c r="AB65" s="836"/>
      <c r="AC65" s="836"/>
      <c r="AD65" s="836"/>
      <c r="AE65" s="836"/>
      <c r="AF65" s="836"/>
      <c r="AG65" s="836"/>
      <c r="AH65" s="836"/>
      <c r="AI65" s="837"/>
      <c r="AJ65" s="830"/>
      <c r="AK65" s="830"/>
      <c r="AL65" s="830"/>
      <c r="AM65" s="943"/>
      <c r="AN65" s="944"/>
      <c r="AO65" s="945"/>
      <c r="AP65" s="952"/>
      <c r="AQ65" s="953"/>
      <c r="AR65" s="954"/>
      <c r="AS65" s="830"/>
      <c r="AT65" s="830"/>
      <c r="AU65" s="830"/>
      <c r="AV65" s="830"/>
      <c r="AW65" s="830"/>
      <c r="AX65" s="830"/>
      <c r="AY65" s="830"/>
      <c r="AZ65" s="830"/>
      <c r="BA65" s="830"/>
      <c r="BB65" s="830"/>
      <c r="BC65" s="830"/>
      <c r="BD65" s="830"/>
      <c r="BE65" s="824"/>
      <c r="BF65" s="824"/>
      <c r="BG65" s="824"/>
      <c r="BH65" s="872"/>
      <c r="BI65" s="872"/>
      <c r="BJ65" s="872"/>
      <c r="BK65" s="872"/>
      <c r="BL65" s="872"/>
      <c r="BM65" s="872"/>
      <c r="BN65" s="872"/>
      <c r="BO65" s="872"/>
      <c r="BP65" s="872"/>
      <c r="BQ65" s="872"/>
      <c r="CH65" s="260"/>
      <c r="CI65" s="122"/>
      <c r="CJ65" s="122"/>
      <c r="CK65" s="122"/>
      <c r="CL65" s="176"/>
      <c r="CM65" s="176"/>
      <c r="CN65" s="176"/>
      <c r="CO65" s="122"/>
      <c r="CP65" s="122"/>
      <c r="CQ65" s="122"/>
      <c r="CR65" s="122"/>
      <c r="CS65" s="122"/>
      <c r="CT65" s="122"/>
      <c r="CU65" s="122"/>
      <c r="CV65" s="122"/>
      <c r="CW65" s="122"/>
      <c r="CX65" s="192"/>
    </row>
    <row r="66" spans="2:102" s="73" customFormat="1" ht="20.25" customHeight="1">
      <c r="B66" s="739"/>
      <c r="C66" s="739"/>
      <c r="D66" s="869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1"/>
      <c r="T66" s="831"/>
      <c r="U66" s="831"/>
      <c r="V66" s="831"/>
      <c r="W66" s="831"/>
      <c r="X66" s="831"/>
      <c r="Y66" s="838"/>
      <c r="Z66" s="839"/>
      <c r="AA66" s="839"/>
      <c r="AB66" s="839"/>
      <c r="AC66" s="839"/>
      <c r="AD66" s="839"/>
      <c r="AE66" s="839"/>
      <c r="AF66" s="839"/>
      <c r="AG66" s="839"/>
      <c r="AH66" s="839"/>
      <c r="AI66" s="840"/>
      <c r="AJ66" s="830"/>
      <c r="AK66" s="830"/>
      <c r="AL66" s="830"/>
      <c r="AM66" s="943"/>
      <c r="AN66" s="944"/>
      <c r="AO66" s="945"/>
      <c r="AP66" s="952"/>
      <c r="AQ66" s="953"/>
      <c r="AR66" s="954"/>
      <c r="AS66" s="830"/>
      <c r="AT66" s="830"/>
      <c r="AU66" s="830"/>
      <c r="AV66" s="830"/>
      <c r="AW66" s="830"/>
      <c r="AX66" s="830"/>
      <c r="AY66" s="830"/>
      <c r="AZ66" s="830"/>
      <c r="BA66" s="830"/>
      <c r="BB66" s="830"/>
      <c r="BC66" s="830"/>
      <c r="BD66" s="830"/>
      <c r="BE66" s="824"/>
      <c r="BF66" s="824"/>
      <c r="BG66" s="824"/>
      <c r="BH66" s="872"/>
      <c r="BI66" s="872"/>
      <c r="BJ66" s="872"/>
      <c r="BK66" s="872"/>
      <c r="BL66" s="872"/>
      <c r="BM66" s="872"/>
      <c r="BN66" s="872"/>
      <c r="BO66" s="872"/>
      <c r="BP66" s="872"/>
      <c r="BQ66" s="872"/>
      <c r="CH66" s="260"/>
      <c r="CI66" s="122"/>
      <c r="CJ66" s="122"/>
      <c r="CK66" s="122"/>
      <c r="CL66" s="176"/>
      <c r="CM66" s="176"/>
      <c r="CN66" s="176"/>
      <c r="CO66" s="122"/>
      <c r="CP66" s="122"/>
      <c r="CQ66" s="122"/>
      <c r="CR66" s="122"/>
      <c r="CS66" s="122"/>
      <c r="CT66" s="122"/>
      <c r="CU66" s="122"/>
      <c r="CV66" s="122"/>
      <c r="CW66" s="122"/>
      <c r="CX66" s="192"/>
    </row>
    <row r="67" spans="2:102" s="73" customFormat="1" ht="20.25" customHeight="1">
      <c r="B67" s="739" t="s">
        <v>415</v>
      </c>
      <c r="C67" s="739"/>
      <c r="D67" s="863">
        <f>IF('Pagina 4'!D108=0,"",'Pagina 4'!D108)</f>
      </c>
      <c r="E67" s="864"/>
      <c r="F67" s="864"/>
      <c r="G67" s="864"/>
      <c r="H67" s="864"/>
      <c r="I67" s="864"/>
      <c r="J67" s="864"/>
      <c r="K67" s="864"/>
      <c r="L67" s="864"/>
      <c r="M67" s="864"/>
      <c r="N67" s="864"/>
      <c r="O67" s="864"/>
      <c r="P67" s="864"/>
      <c r="Q67" s="864"/>
      <c r="R67" s="864"/>
      <c r="S67" s="865"/>
      <c r="T67" s="831">
        <f>'Pagina 4'!BK108</f>
        <v>0</v>
      </c>
      <c r="U67" s="831"/>
      <c r="V67" s="831"/>
      <c r="W67" s="831"/>
      <c r="X67" s="831"/>
      <c r="Y67" s="832">
        <f>'Pagina 4'!BP108</f>
        <v>0</v>
      </c>
      <c r="Z67" s="833"/>
      <c r="AA67" s="833"/>
      <c r="AB67" s="833"/>
      <c r="AC67" s="833"/>
      <c r="AD67" s="833"/>
      <c r="AE67" s="833"/>
      <c r="AF67" s="833"/>
      <c r="AG67" s="833"/>
      <c r="AH67" s="833"/>
      <c r="AI67" s="834"/>
      <c r="AJ67" s="830"/>
      <c r="AK67" s="830"/>
      <c r="AL67" s="830"/>
      <c r="AM67" s="943"/>
      <c r="AN67" s="944"/>
      <c r="AO67" s="945"/>
      <c r="AP67" s="952"/>
      <c r="AQ67" s="953"/>
      <c r="AR67" s="954"/>
      <c r="AS67" s="830"/>
      <c r="AT67" s="830"/>
      <c r="AU67" s="830"/>
      <c r="AV67" s="830"/>
      <c r="AW67" s="830"/>
      <c r="AX67" s="830"/>
      <c r="AY67" s="830"/>
      <c r="AZ67" s="830"/>
      <c r="BA67" s="830"/>
      <c r="BB67" s="830"/>
      <c r="BC67" s="830"/>
      <c r="BD67" s="830"/>
      <c r="BE67" s="824">
        <f>IF(AJ67="x",40%,40%+(_xlfn.COUNTIFS(AS67:BD69,"=X")+_xlfn.COUNTIFS($AP$19,"=X"))*10%)</f>
        <v>0.4</v>
      </c>
      <c r="BF67" s="824"/>
      <c r="BG67" s="824"/>
      <c r="BH67" s="872">
        <f>Y67*BE67</f>
        <v>0</v>
      </c>
      <c r="BI67" s="872"/>
      <c r="BJ67" s="872"/>
      <c r="BK67" s="872"/>
      <c r="BL67" s="872"/>
      <c r="BM67" s="872"/>
      <c r="BN67" s="872"/>
      <c r="BO67" s="872"/>
      <c r="BP67" s="872"/>
      <c r="BQ67" s="872"/>
      <c r="CH67" s="260"/>
      <c r="CI67" s="122"/>
      <c r="CJ67" s="122"/>
      <c r="CK67" s="122"/>
      <c r="CL67" s="176"/>
      <c r="CM67" s="176"/>
      <c r="CN67" s="176"/>
      <c r="CO67" s="122"/>
      <c r="CP67" s="122"/>
      <c r="CQ67" s="122"/>
      <c r="CR67" s="122"/>
      <c r="CS67" s="122"/>
      <c r="CT67" s="122"/>
      <c r="CU67" s="122"/>
      <c r="CV67" s="122"/>
      <c r="CW67" s="122"/>
      <c r="CX67" s="192"/>
    </row>
    <row r="68" spans="2:102" s="73" customFormat="1" ht="20.25" customHeight="1">
      <c r="B68" s="739"/>
      <c r="C68" s="739"/>
      <c r="D68" s="866"/>
      <c r="E68" s="867"/>
      <c r="F68" s="867"/>
      <c r="G68" s="867"/>
      <c r="H68" s="867"/>
      <c r="I68" s="867"/>
      <c r="J68" s="867"/>
      <c r="K68" s="867"/>
      <c r="L68" s="867"/>
      <c r="M68" s="867"/>
      <c r="N68" s="867"/>
      <c r="O68" s="867"/>
      <c r="P68" s="867"/>
      <c r="Q68" s="867"/>
      <c r="R68" s="867"/>
      <c r="S68" s="868"/>
      <c r="T68" s="831"/>
      <c r="U68" s="831"/>
      <c r="V68" s="831"/>
      <c r="W68" s="831"/>
      <c r="X68" s="831"/>
      <c r="Y68" s="835"/>
      <c r="Z68" s="836"/>
      <c r="AA68" s="836"/>
      <c r="AB68" s="836"/>
      <c r="AC68" s="836"/>
      <c r="AD68" s="836"/>
      <c r="AE68" s="836"/>
      <c r="AF68" s="836"/>
      <c r="AG68" s="836"/>
      <c r="AH68" s="836"/>
      <c r="AI68" s="837"/>
      <c r="AJ68" s="830"/>
      <c r="AK68" s="830"/>
      <c r="AL68" s="830"/>
      <c r="AM68" s="943"/>
      <c r="AN68" s="944"/>
      <c r="AO68" s="945"/>
      <c r="AP68" s="952"/>
      <c r="AQ68" s="953"/>
      <c r="AR68" s="954"/>
      <c r="AS68" s="830"/>
      <c r="AT68" s="830"/>
      <c r="AU68" s="830"/>
      <c r="AV68" s="830"/>
      <c r="AW68" s="830"/>
      <c r="AX68" s="830"/>
      <c r="AY68" s="830"/>
      <c r="AZ68" s="830"/>
      <c r="BA68" s="830"/>
      <c r="BB68" s="830"/>
      <c r="BC68" s="830"/>
      <c r="BD68" s="830"/>
      <c r="BE68" s="824"/>
      <c r="BF68" s="824"/>
      <c r="BG68" s="824"/>
      <c r="BH68" s="872"/>
      <c r="BI68" s="872"/>
      <c r="BJ68" s="872"/>
      <c r="BK68" s="872"/>
      <c r="BL68" s="872"/>
      <c r="BM68" s="872"/>
      <c r="BN68" s="872"/>
      <c r="BO68" s="872"/>
      <c r="BP68" s="872"/>
      <c r="BQ68" s="872"/>
      <c r="CH68" s="260"/>
      <c r="CI68" s="122"/>
      <c r="CJ68" s="122"/>
      <c r="CK68" s="122"/>
      <c r="CL68" s="176"/>
      <c r="CM68" s="176"/>
      <c r="CN68" s="176"/>
      <c r="CO68" s="122"/>
      <c r="CP68" s="122"/>
      <c r="CQ68" s="122"/>
      <c r="CR68" s="122"/>
      <c r="CS68" s="122"/>
      <c r="CT68" s="122"/>
      <c r="CU68" s="122"/>
      <c r="CV68" s="122"/>
      <c r="CW68" s="122"/>
      <c r="CX68" s="192"/>
    </row>
    <row r="69" spans="2:102" s="73" customFormat="1" ht="20.25" customHeight="1">
      <c r="B69" s="739"/>
      <c r="C69" s="739"/>
      <c r="D69" s="869"/>
      <c r="E69" s="870"/>
      <c r="F69" s="870"/>
      <c r="G69" s="870"/>
      <c r="H69" s="870"/>
      <c r="I69" s="870"/>
      <c r="J69" s="870"/>
      <c r="K69" s="870"/>
      <c r="L69" s="870"/>
      <c r="M69" s="870"/>
      <c r="N69" s="870"/>
      <c r="O69" s="870"/>
      <c r="P69" s="870"/>
      <c r="Q69" s="870"/>
      <c r="R69" s="870"/>
      <c r="S69" s="871"/>
      <c r="T69" s="831"/>
      <c r="U69" s="831"/>
      <c r="V69" s="831"/>
      <c r="W69" s="831"/>
      <c r="X69" s="831"/>
      <c r="Y69" s="838"/>
      <c r="Z69" s="839"/>
      <c r="AA69" s="839"/>
      <c r="AB69" s="839"/>
      <c r="AC69" s="839"/>
      <c r="AD69" s="839"/>
      <c r="AE69" s="839"/>
      <c r="AF69" s="839"/>
      <c r="AG69" s="839"/>
      <c r="AH69" s="839"/>
      <c r="AI69" s="840"/>
      <c r="AJ69" s="830"/>
      <c r="AK69" s="830"/>
      <c r="AL69" s="830"/>
      <c r="AM69" s="943"/>
      <c r="AN69" s="944"/>
      <c r="AO69" s="945"/>
      <c r="AP69" s="952"/>
      <c r="AQ69" s="953"/>
      <c r="AR69" s="954"/>
      <c r="AS69" s="830"/>
      <c r="AT69" s="830"/>
      <c r="AU69" s="830"/>
      <c r="AV69" s="830"/>
      <c r="AW69" s="830"/>
      <c r="AX69" s="830"/>
      <c r="AY69" s="830"/>
      <c r="AZ69" s="830"/>
      <c r="BA69" s="830"/>
      <c r="BB69" s="830"/>
      <c r="BC69" s="830"/>
      <c r="BD69" s="830"/>
      <c r="BE69" s="824"/>
      <c r="BF69" s="824"/>
      <c r="BG69" s="824"/>
      <c r="BH69" s="872"/>
      <c r="BI69" s="872"/>
      <c r="BJ69" s="872"/>
      <c r="BK69" s="872"/>
      <c r="BL69" s="872"/>
      <c r="BM69" s="872"/>
      <c r="BN69" s="872"/>
      <c r="BO69" s="872"/>
      <c r="BP69" s="872"/>
      <c r="BQ69" s="872"/>
      <c r="CH69" s="260"/>
      <c r="CI69" s="122"/>
      <c r="CJ69" s="122"/>
      <c r="CK69" s="122"/>
      <c r="CL69" s="176"/>
      <c r="CM69" s="176"/>
      <c r="CN69" s="176"/>
      <c r="CO69" s="122"/>
      <c r="CP69" s="122"/>
      <c r="CQ69" s="122"/>
      <c r="CR69" s="122"/>
      <c r="CS69" s="122"/>
      <c r="CT69" s="122"/>
      <c r="CU69" s="122"/>
      <c r="CV69" s="122"/>
      <c r="CW69" s="122"/>
      <c r="CX69" s="192"/>
    </row>
    <row r="70" spans="2:102" s="73" customFormat="1" ht="20.25" customHeight="1">
      <c r="B70" s="739" t="s">
        <v>416</v>
      </c>
      <c r="C70" s="739"/>
      <c r="D70" s="863">
        <f>IF('Pagina 4'!D114=0,"",'Pagina 4'!D114)</f>
      </c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5"/>
      <c r="T70" s="831">
        <f>'Pagina 4'!BK114</f>
        <v>0</v>
      </c>
      <c r="U70" s="831"/>
      <c r="V70" s="831"/>
      <c r="W70" s="831"/>
      <c r="X70" s="831"/>
      <c r="Y70" s="832">
        <f>'Pagina 4'!BP114</f>
        <v>0</v>
      </c>
      <c r="Z70" s="833"/>
      <c r="AA70" s="833"/>
      <c r="AB70" s="833"/>
      <c r="AC70" s="833"/>
      <c r="AD70" s="833"/>
      <c r="AE70" s="833"/>
      <c r="AF70" s="833"/>
      <c r="AG70" s="833"/>
      <c r="AH70" s="833"/>
      <c r="AI70" s="834"/>
      <c r="AJ70" s="830"/>
      <c r="AK70" s="830"/>
      <c r="AL70" s="830"/>
      <c r="AM70" s="943"/>
      <c r="AN70" s="944"/>
      <c r="AO70" s="945"/>
      <c r="AP70" s="952"/>
      <c r="AQ70" s="953"/>
      <c r="AR70" s="954"/>
      <c r="AS70" s="830"/>
      <c r="AT70" s="830"/>
      <c r="AU70" s="830"/>
      <c r="AV70" s="830"/>
      <c r="AW70" s="830"/>
      <c r="AX70" s="830"/>
      <c r="AY70" s="830"/>
      <c r="AZ70" s="830"/>
      <c r="BA70" s="830"/>
      <c r="BB70" s="830"/>
      <c r="BC70" s="830"/>
      <c r="BD70" s="830"/>
      <c r="BE70" s="824">
        <f>IF(AJ70="x",40%,40%+(_xlfn.COUNTIFS(AS70:BD72,"=X")+_xlfn.COUNTIFS($AP$19,"=X"))*10%)</f>
        <v>0.4</v>
      </c>
      <c r="BF70" s="824"/>
      <c r="BG70" s="824"/>
      <c r="BH70" s="872">
        <f>Y70*BE70</f>
        <v>0</v>
      </c>
      <c r="BI70" s="872"/>
      <c r="BJ70" s="872"/>
      <c r="BK70" s="872"/>
      <c r="BL70" s="872"/>
      <c r="BM70" s="872"/>
      <c r="BN70" s="872"/>
      <c r="BO70" s="872"/>
      <c r="BP70" s="872"/>
      <c r="BQ70" s="872"/>
      <c r="CH70" s="260"/>
      <c r="CI70" s="122"/>
      <c r="CJ70" s="122"/>
      <c r="CK70" s="122"/>
      <c r="CL70" s="176"/>
      <c r="CM70" s="176"/>
      <c r="CN70" s="176"/>
      <c r="CO70" s="122"/>
      <c r="CP70" s="122"/>
      <c r="CQ70" s="122"/>
      <c r="CR70" s="122"/>
      <c r="CS70" s="122"/>
      <c r="CT70" s="122"/>
      <c r="CU70" s="122"/>
      <c r="CV70" s="122"/>
      <c r="CW70" s="122"/>
      <c r="CX70" s="192"/>
    </row>
    <row r="71" spans="2:102" s="73" customFormat="1" ht="20.25" customHeight="1">
      <c r="B71" s="739"/>
      <c r="C71" s="739"/>
      <c r="D71" s="866"/>
      <c r="E71" s="867"/>
      <c r="F71" s="867"/>
      <c r="G71" s="867"/>
      <c r="H71" s="867"/>
      <c r="I71" s="867"/>
      <c r="J71" s="867"/>
      <c r="K71" s="867"/>
      <c r="L71" s="867"/>
      <c r="M71" s="867"/>
      <c r="N71" s="867"/>
      <c r="O71" s="867"/>
      <c r="P71" s="867"/>
      <c r="Q71" s="867"/>
      <c r="R71" s="867"/>
      <c r="S71" s="868"/>
      <c r="T71" s="831"/>
      <c r="U71" s="831"/>
      <c r="V71" s="831"/>
      <c r="W71" s="831"/>
      <c r="X71" s="831"/>
      <c r="Y71" s="835"/>
      <c r="Z71" s="836"/>
      <c r="AA71" s="836"/>
      <c r="AB71" s="836"/>
      <c r="AC71" s="836"/>
      <c r="AD71" s="836"/>
      <c r="AE71" s="836"/>
      <c r="AF71" s="836"/>
      <c r="AG71" s="836"/>
      <c r="AH71" s="836"/>
      <c r="AI71" s="837"/>
      <c r="AJ71" s="830"/>
      <c r="AK71" s="830"/>
      <c r="AL71" s="830"/>
      <c r="AM71" s="943"/>
      <c r="AN71" s="944"/>
      <c r="AO71" s="945"/>
      <c r="AP71" s="952"/>
      <c r="AQ71" s="953"/>
      <c r="AR71" s="954"/>
      <c r="AS71" s="830"/>
      <c r="AT71" s="830"/>
      <c r="AU71" s="830"/>
      <c r="AV71" s="830"/>
      <c r="AW71" s="830"/>
      <c r="AX71" s="830"/>
      <c r="AY71" s="830"/>
      <c r="AZ71" s="830"/>
      <c r="BA71" s="830"/>
      <c r="BB71" s="830"/>
      <c r="BC71" s="830"/>
      <c r="BD71" s="830"/>
      <c r="BE71" s="824"/>
      <c r="BF71" s="824"/>
      <c r="BG71" s="824"/>
      <c r="BH71" s="872"/>
      <c r="BI71" s="872"/>
      <c r="BJ71" s="872"/>
      <c r="BK71" s="872"/>
      <c r="BL71" s="872"/>
      <c r="BM71" s="872"/>
      <c r="BN71" s="872"/>
      <c r="BO71" s="872"/>
      <c r="BP71" s="872"/>
      <c r="BQ71" s="872"/>
      <c r="CH71" s="260"/>
      <c r="CI71" s="122"/>
      <c r="CJ71" s="122"/>
      <c r="CK71" s="122"/>
      <c r="CL71" s="176"/>
      <c r="CM71" s="176"/>
      <c r="CN71" s="176"/>
      <c r="CO71" s="122"/>
      <c r="CP71" s="122"/>
      <c r="CQ71" s="122"/>
      <c r="CR71" s="122"/>
      <c r="CS71" s="122"/>
      <c r="CT71" s="122"/>
      <c r="CU71" s="122"/>
      <c r="CV71" s="122"/>
      <c r="CW71" s="122"/>
      <c r="CX71" s="192"/>
    </row>
    <row r="72" spans="2:102" s="73" customFormat="1" ht="20.25" customHeight="1">
      <c r="B72" s="739"/>
      <c r="C72" s="739"/>
      <c r="D72" s="869"/>
      <c r="E72" s="870"/>
      <c r="F72" s="870"/>
      <c r="G72" s="870"/>
      <c r="H72" s="870"/>
      <c r="I72" s="870"/>
      <c r="J72" s="870"/>
      <c r="K72" s="870"/>
      <c r="L72" s="870"/>
      <c r="M72" s="870"/>
      <c r="N72" s="870"/>
      <c r="O72" s="870"/>
      <c r="P72" s="870"/>
      <c r="Q72" s="870"/>
      <c r="R72" s="870"/>
      <c r="S72" s="871"/>
      <c r="T72" s="831"/>
      <c r="U72" s="831"/>
      <c r="V72" s="831"/>
      <c r="W72" s="831"/>
      <c r="X72" s="831"/>
      <c r="Y72" s="838"/>
      <c r="Z72" s="839"/>
      <c r="AA72" s="839"/>
      <c r="AB72" s="839"/>
      <c r="AC72" s="839"/>
      <c r="AD72" s="839"/>
      <c r="AE72" s="839"/>
      <c r="AF72" s="839"/>
      <c r="AG72" s="839"/>
      <c r="AH72" s="839"/>
      <c r="AI72" s="840"/>
      <c r="AJ72" s="830"/>
      <c r="AK72" s="830"/>
      <c r="AL72" s="830"/>
      <c r="AM72" s="943"/>
      <c r="AN72" s="944"/>
      <c r="AO72" s="945"/>
      <c r="AP72" s="952"/>
      <c r="AQ72" s="953"/>
      <c r="AR72" s="954"/>
      <c r="AS72" s="830"/>
      <c r="AT72" s="830"/>
      <c r="AU72" s="830"/>
      <c r="AV72" s="830"/>
      <c r="AW72" s="830"/>
      <c r="AX72" s="830"/>
      <c r="AY72" s="830"/>
      <c r="AZ72" s="830"/>
      <c r="BA72" s="830"/>
      <c r="BB72" s="830"/>
      <c r="BC72" s="830"/>
      <c r="BD72" s="830"/>
      <c r="BE72" s="824"/>
      <c r="BF72" s="824"/>
      <c r="BG72" s="824"/>
      <c r="BH72" s="872"/>
      <c r="BI72" s="872"/>
      <c r="BJ72" s="872"/>
      <c r="BK72" s="872"/>
      <c r="BL72" s="872"/>
      <c r="BM72" s="872"/>
      <c r="BN72" s="872"/>
      <c r="BO72" s="872"/>
      <c r="BP72" s="872"/>
      <c r="BQ72" s="872"/>
      <c r="CH72" s="260"/>
      <c r="CI72" s="122"/>
      <c r="CJ72" s="122"/>
      <c r="CK72" s="122"/>
      <c r="CL72" s="176"/>
      <c r="CM72" s="176"/>
      <c r="CN72" s="176"/>
      <c r="CO72" s="122"/>
      <c r="CP72" s="122"/>
      <c r="CQ72" s="122"/>
      <c r="CR72" s="122"/>
      <c r="CS72" s="122"/>
      <c r="CT72" s="122"/>
      <c r="CU72" s="122"/>
      <c r="CV72" s="122"/>
      <c r="CW72" s="122"/>
      <c r="CX72" s="192"/>
    </row>
    <row r="73" spans="2:102" s="73" customFormat="1" ht="20.25" customHeight="1">
      <c r="B73" s="739" t="s">
        <v>417</v>
      </c>
      <c r="C73" s="739"/>
      <c r="D73" s="863">
        <f>IF('Pagina 4'!D120=0,"",'Pagina 4'!D120)</f>
      </c>
      <c r="E73" s="864"/>
      <c r="F73" s="864"/>
      <c r="G73" s="864"/>
      <c r="H73" s="864"/>
      <c r="I73" s="864"/>
      <c r="J73" s="864"/>
      <c r="K73" s="864"/>
      <c r="L73" s="864"/>
      <c r="M73" s="864"/>
      <c r="N73" s="864"/>
      <c r="O73" s="864"/>
      <c r="P73" s="864"/>
      <c r="Q73" s="864"/>
      <c r="R73" s="864"/>
      <c r="S73" s="865"/>
      <c r="T73" s="831">
        <f>'Pagina 4'!BK120</f>
        <v>0</v>
      </c>
      <c r="U73" s="831"/>
      <c r="V73" s="831"/>
      <c r="W73" s="831"/>
      <c r="X73" s="831"/>
      <c r="Y73" s="832">
        <f>'Pagina 4'!BP120</f>
        <v>0</v>
      </c>
      <c r="Z73" s="833"/>
      <c r="AA73" s="833"/>
      <c r="AB73" s="833"/>
      <c r="AC73" s="833"/>
      <c r="AD73" s="833"/>
      <c r="AE73" s="833"/>
      <c r="AF73" s="833"/>
      <c r="AG73" s="833"/>
      <c r="AH73" s="833"/>
      <c r="AI73" s="834"/>
      <c r="AJ73" s="830"/>
      <c r="AK73" s="830"/>
      <c r="AL73" s="830"/>
      <c r="AM73" s="943"/>
      <c r="AN73" s="944"/>
      <c r="AO73" s="945"/>
      <c r="AP73" s="952"/>
      <c r="AQ73" s="953"/>
      <c r="AR73" s="954"/>
      <c r="AS73" s="830"/>
      <c r="AT73" s="830"/>
      <c r="AU73" s="830"/>
      <c r="AV73" s="830"/>
      <c r="AW73" s="830"/>
      <c r="AX73" s="830"/>
      <c r="AY73" s="830"/>
      <c r="AZ73" s="830"/>
      <c r="BA73" s="830"/>
      <c r="BB73" s="830"/>
      <c r="BC73" s="830"/>
      <c r="BD73" s="830"/>
      <c r="BE73" s="824">
        <f>IF(AJ73="x",40%,40%+(_xlfn.COUNTIFS(AS73:BD75,"=X")+_xlfn.COUNTIFS($AP$19,"=X"))*10%)</f>
        <v>0.4</v>
      </c>
      <c r="BF73" s="824"/>
      <c r="BG73" s="824"/>
      <c r="BH73" s="872">
        <f>Y73*BE73</f>
        <v>0</v>
      </c>
      <c r="BI73" s="872"/>
      <c r="BJ73" s="872"/>
      <c r="BK73" s="872"/>
      <c r="BL73" s="872"/>
      <c r="BM73" s="872"/>
      <c r="BN73" s="872"/>
      <c r="BO73" s="872"/>
      <c r="BP73" s="872"/>
      <c r="BQ73" s="872"/>
      <c r="CH73" s="260"/>
      <c r="CI73" s="122"/>
      <c r="CJ73" s="122"/>
      <c r="CK73" s="122"/>
      <c r="CL73" s="176"/>
      <c r="CM73" s="176"/>
      <c r="CN73" s="176"/>
      <c r="CO73" s="122"/>
      <c r="CP73" s="122"/>
      <c r="CQ73" s="122"/>
      <c r="CR73" s="122"/>
      <c r="CS73" s="122"/>
      <c r="CT73" s="122"/>
      <c r="CU73" s="122"/>
      <c r="CV73" s="122"/>
      <c r="CW73" s="122"/>
      <c r="CX73" s="192"/>
    </row>
    <row r="74" spans="2:102" s="73" customFormat="1" ht="20.25" customHeight="1">
      <c r="B74" s="739"/>
      <c r="C74" s="739"/>
      <c r="D74" s="866"/>
      <c r="E74" s="867"/>
      <c r="F74" s="867"/>
      <c r="G74" s="867"/>
      <c r="H74" s="867"/>
      <c r="I74" s="867"/>
      <c r="J74" s="867"/>
      <c r="K74" s="867"/>
      <c r="L74" s="867"/>
      <c r="M74" s="867"/>
      <c r="N74" s="867"/>
      <c r="O74" s="867"/>
      <c r="P74" s="867"/>
      <c r="Q74" s="867"/>
      <c r="R74" s="867"/>
      <c r="S74" s="868"/>
      <c r="T74" s="831"/>
      <c r="U74" s="831"/>
      <c r="V74" s="831"/>
      <c r="W74" s="831"/>
      <c r="X74" s="831"/>
      <c r="Y74" s="835"/>
      <c r="Z74" s="836"/>
      <c r="AA74" s="836"/>
      <c r="AB74" s="836"/>
      <c r="AC74" s="836"/>
      <c r="AD74" s="836"/>
      <c r="AE74" s="836"/>
      <c r="AF74" s="836"/>
      <c r="AG74" s="836"/>
      <c r="AH74" s="836"/>
      <c r="AI74" s="837"/>
      <c r="AJ74" s="830"/>
      <c r="AK74" s="830"/>
      <c r="AL74" s="830"/>
      <c r="AM74" s="943"/>
      <c r="AN74" s="944"/>
      <c r="AO74" s="945"/>
      <c r="AP74" s="952"/>
      <c r="AQ74" s="953"/>
      <c r="AR74" s="954"/>
      <c r="AS74" s="830"/>
      <c r="AT74" s="830"/>
      <c r="AU74" s="830"/>
      <c r="AV74" s="830"/>
      <c r="AW74" s="830"/>
      <c r="AX74" s="830"/>
      <c r="AY74" s="830"/>
      <c r="AZ74" s="830"/>
      <c r="BA74" s="830"/>
      <c r="BB74" s="830"/>
      <c r="BC74" s="830"/>
      <c r="BD74" s="830"/>
      <c r="BE74" s="824"/>
      <c r="BF74" s="824"/>
      <c r="BG74" s="824"/>
      <c r="BH74" s="872"/>
      <c r="BI74" s="872"/>
      <c r="BJ74" s="872"/>
      <c r="BK74" s="872"/>
      <c r="BL74" s="872"/>
      <c r="BM74" s="872"/>
      <c r="BN74" s="872"/>
      <c r="BO74" s="872"/>
      <c r="BP74" s="872"/>
      <c r="BQ74" s="872"/>
      <c r="CH74" s="260"/>
      <c r="CI74" s="122"/>
      <c r="CJ74" s="122"/>
      <c r="CK74" s="122"/>
      <c r="CL74" s="176"/>
      <c r="CM74" s="176"/>
      <c r="CN74" s="176"/>
      <c r="CO74" s="122"/>
      <c r="CP74" s="122"/>
      <c r="CQ74" s="122"/>
      <c r="CR74" s="122"/>
      <c r="CS74" s="122"/>
      <c r="CT74" s="122"/>
      <c r="CU74" s="122"/>
      <c r="CV74" s="122"/>
      <c r="CW74" s="122"/>
      <c r="CX74" s="192"/>
    </row>
    <row r="75" spans="2:102" s="73" customFormat="1" ht="20.25" customHeight="1">
      <c r="B75" s="739"/>
      <c r="C75" s="739"/>
      <c r="D75" s="869"/>
      <c r="E75" s="870"/>
      <c r="F75" s="870"/>
      <c r="G75" s="870"/>
      <c r="H75" s="870"/>
      <c r="I75" s="870"/>
      <c r="J75" s="870"/>
      <c r="K75" s="870"/>
      <c r="L75" s="870"/>
      <c r="M75" s="870"/>
      <c r="N75" s="870"/>
      <c r="O75" s="870"/>
      <c r="P75" s="870"/>
      <c r="Q75" s="870"/>
      <c r="R75" s="870"/>
      <c r="S75" s="871"/>
      <c r="T75" s="831"/>
      <c r="U75" s="831"/>
      <c r="V75" s="831"/>
      <c r="W75" s="831"/>
      <c r="X75" s="831"/>
      <c r="Y75" s="838"/>
      <c r="Z75" s="839"/>
      <c r="AA75" s="839"/>
      <c r="AB75" s="839"/>
      <c r="AC75" s="839"/>
      <c r="AD75" s="839"/>
      <c r="AE75" s="839"/>
      <c r="AF75" s="839"/>
      <c r="AG75" s="839"/>
      <c r="AH75" s="839"/>
      <c r="AI75" s="840"/>
      <c r="AJ75" s="830"/>
      <c r="AK75" s="830"/>
      <c r="AL75" s="830"/>
      <c r="AM75" s="943"/>
      <c r="AN75" s="944"/>
      <c r="AO75" s="945"/>
      <c r="AP75" s="952"/>
      <c r="AQ75" s="953"/>
      <c r="AR75" s="954"/>
      <c r="AS75" s="830"/>
      <c r="AT75" s="830"/>
      <c r="AU75" s="830"/>
      <c r="AV75" s="830"/>
      <c r="AW75" s="830"/>
      <c r="AX75" s="830"/>
      <c r="AY75" s="830"/>
      <c r="AZ75" s="830"/>
      <c r="BA75" s="830"/>
      <c r="BB75" s="830"/>
      <c r="BC75" s="830"/>
      <c r="BD75" s="830"/>
      <c r="BE75" s="824"/>
      <c r="BF75" s="824"/>
      <c r="BG75" s="824"/>
      <c r="BH75" s="872"/>
      <c r="BI75" s="872"/>
      <c r="BJ75" s="872"/>
      <c r="BK75" s="872"/>
      <c r="BL75" s="872"/>
      <c r="BM75" s="872"/>
      <c r="BN75" s="872"/>
      <c r="BO75" s="872"/>
      <c r="BP75" s="872"/>
      <c r="BQ75" s="872"/>
      <c r="CH75" s="260"/>
      <c r="CI75" s="122"/>
      <c r="CJ75" s="122"/>
      <c r="CK75" s="122"/>
      <c r="CL75" s="176"/>
      <c r="CM75" s="176"/>
      <c r="CN75" s="176"/>
      <c r="CO75" s="122"/>
      <c r="CP75" s="122"/>
      <c r="CQ75" s="122"/>
      <c r="CR75" s="122"/>
      <c r="CS75" s="122"/>
      <c r="CT75" s="122"/>
      <c r="CU75" s="122"/>
      <c r="CV75" s="122"/>
      <c r="CW75" s="122"/>
      <c r="CX75" s="192"/>
    </row>
    <row r="76" spans="2:102" s="73" customFormat="1" ht="20.25" customHeight="1">
      <c r="B76" s="739" t="s">
        <v>418</v>
      </c>
      <c r="C76" s="739"/>
      <c r="D76" s="863">
        <f>IF('Pagina 4'!D126=0,"",'Pagina 4'!D126)</f>
      </c>
      <c r="E76" s="864"/>
      <c r="F76" s="864"/>
      <c r="G76" s="864"/>
      <c r="H76" s="864"/>
      <c r="I76" s="864"/>
      <c r="J76" s="864"/>
      <c r="K76" s="864"/>
      <c r="L76" s="864"/>
      <c r="M76" s="864"/>
      <c r="N76" s="864"/>
      <c r="O76" s="864"/>
      <c r="P76" s="864"/>
      <c r="Q76" s="864"/>
      <c r="R76" s="864"/>
      <c r="S76" s="865"/>
      <c r="T76" s="831">
        <f>'Pagina 4'!BK126</f>
        <v>0</v>
      </c>
      <c r="U76" s="831"/>
      <c r="V76" s="831"/>
      <c r="W76" s="831"/>
      <c r="X76" s="831"/>
      <c r="Y76" s="832">
        <f>'Pagina 4'!BP126</f>
        <v>0</v>
      </c>
      <c r="Z76" s="833"/>
      <c r="AA76" s="833"/>
      <c r="AB76" s="833"/>
      <c r="AC76" s="833"/>
      <c r="AD76" s="833"/>
      <c r="AE76" s="833"/>
      <c r="AF76" s="833"/>
      <c r="AG76" s="833"/>
      <c r="AH76" s="833"/>
      <c r="AI76" s="834"/>
      <c r="AJ76" s="830"/>
      <c r="AK76" s="830"/>
      <c r="AL76" s="830"/>
      <c r="AM76" s="943"/>
      <c r="AN76" s="944"/>
      <c r="AO76" s="945"/>
      <c r="AP76" s="952"/>
      <c r="AQ76" s="953"/>
      <c r="AR76" s="954"/>
      <c r="AS76" s="830"/>
      <c r="AT76" s="830"/>
      <c r="AU76" s="830"/>
      <c r="AV76" s="830"/>
      <c r="AW76" s="830"/>
      <c r="AX76" s="830"/>
      <c r="AY76" s="830"/>
      <c r="AZ76" s="830"/>
      <c r="BA76" s="830"/>
      <c r="BB76" s="830"/>
      <c r="BC76" s="830"/>
      <c r="BD76" s="830"/>
      <c r="BE76" s="824">
        <f>IF(AJ76="x",40%,40%+(_xlfn.COUNTIFS(AS76:BD78,"=X")+_xlfn.COUNTIFS($AP$19,"=X"))*10%)</f>
        <v>0.4</v>
      </c>
      <c r="BF76" s="824"/>
      <c r="BG76" s="824"/>
      <c r="BH76" s="872">
        <f>Y76*BE76</f>
        <v>0</v>
      </c>
      <c r="BI76" s="872"/>
      <c r="BJ76" s="872"/>
      <c r="BK76" s="872"/>
      <c r="BL76" s="872"/>
      <c r="BM76" s="872"/>
      <c r="BN76" s="872"/>
      <c r="BO76" s="872"/>
      <c r="BP76" s="872"/>
      <c r="BQ76" s="872"/>
      <c r="CH76" s="260"/>
      <c r="CI76" s="122"/>
      <c r="CJ76" s="122"/>
      <c r="CK76" s="122"/>
      <c r="CL76" s="176"/>
      <c r="CM76" s="176"/>
      <c r="CN76" s="176"/>
      <c r="CO76" s="122"/>
      <c r="CP76" s="122"/>
      <c r="CQ76" s="122"/>
      <c r="CR76" s="122"/>
      <c r="CS76" s="122"/>
      <c r="CT76" s="122"/>
      <c r="CU76" s="122"/>
      <c r="CV76" s="122"/>
      <c r="CW76" s="122"/>
      <c r="CX76" s="192"/>
    </row>
    <row r="77" spans="2:102" s="73" customFormat="1" ht="20.25" customHeight="1">
      <c r="B77" s="739"/>
      <c r="C77" s="739"/>
      <c r="D77" s="866"/>
      <c r="E77" s="867"/>
      <c r="F77" s="867"/>
      <c r="G77" s="867"/>
      <c r="H77" s="867"/>
      <c r="I77" s="867"/>
      <c r="J77" s="867"/>
      <c r="K77" s="867"/>
      <c r="L77" s="867"/>
      <c r="M77" s="867"/>
      <c r="N77" s="867"/>
      <c r="O77" s="867"/>
      <c r="P77" s="867"/>
      <c r="Q77" s="867"/>
      <c r="R77" s="867"/>
      <c r="S77" s="868"/>
      <c r="T77" s="831"/>
      <c r="U77" s="831"/>
      <c r="V77" s="831"/>
      <c r="W77" s="831"/>
      <c r="X77" s="831"/>
      <c r="Y77" s="835"/>
      <c r="Z77" s="836"/>
      <c r="AA77" s="836"/>
      <c r="AB77" s="836"/>
      <c r="AC77" s="836"/>
      <c r="AD77" s="836"/>
      <c r="AE77" s="836"/>
      <c r="AF77" s="836"/>
      <c r="AG77" s="836"/>
      <c r="AH77" s="836"/>
      <c r="AI77" s="837"/>
      <c r="AJ77" s="830"/>
      <c r="AK77" s="830"/>
      <c r="AL77" s="830"/>
      <c r="AM77" s="943"/>
      <c r="AN77" s="944"/>
      <c r="AO77" s="945"/>
      <c r="AP77" s="952"/>
      <c r="AQ77" s="953"/>
      <c r="AR77" s="954"/>
      <c r="AS77" s="830"/>
      <c r="AT77" s="830"/>
      <c r="AU77" s="830"/>
      <c r="AV77" s="830"/>
      <c r="AW77" s="830"/>
      <c r="AX77" s="830"/>
      <c r="AY77" s="830"/>
      <c r="AZ77" s="830"/>
      <c r="BA77" s="830"/>
      <c r="BB77" s="830"/>
      <c r="BC77" s="830"/>
      <c r="BD77" s="830"/>
      <c r="BE77" s="824"/>
      <c r="BF77" s="824"/>
      <c r="BG77" s="824"/>
      <c r="BH77" s="872"/>
      <c r="BI77" s="872"/>
      <c r="BJ77" s="872"/>
      <c r="BK77" s="872"/>
      <c r="BL77" s="872"/>
      <c r="BM77" s="872"/>
      <c r="BN77" s="872"/>
      <c r="BO77" s="872"/>
      <c r="BP77" s="872"/>
      <c r="BQ77" s="872"/>
      <c r="CH77" s="260"/>
      <c r="CI77" s="122"/>
      <c r="CJ77" s="122"/>
      <c r="CK77" s="122"/>
      <c r="CL77" s="176"/>
      <c r="CM77" s="176"/>
      <c r="CN77" s="176"/>
      <c r="CO77" s="122"/>
      <c r="CP77" s="122"/>
      <c r="CQ77" s="122"/>
      <c r="CR77" s="122"/>
      <c r="CS77" s="122"/>
      <c r="CT77" s="122"/>
      <c r="CU77" s="122"/>
      <c r="CV77" s="122"/>
      <c r="CW77" s="122"/>
      <c r="CX77" s="192"/>
    </row>
    <row r="78" spans="2:102" s="73" customFormat="1" ht="20.25" customHeight="1">
      <c r="B78" s="739"/>
      <c r="C78" s="739"/>
      <c r="D78" s="869"/>
      <c r="E78" s="870"/>
      <c r="F78" s="870"/>
      <c r="G78" s="870"/>
      <c r="H78" s="870"/>
      <c r="I78" s="870"/>
      <c r="J78" s="870"/>
      <c r="K78" s="870"/>
      <c r="L78" s="870"/>
      <c r="M78" s="870"/>
      <c r="N78" s="870"/>
      <c r="O78" s="870"/>
      <c r="P78" s="870"/>
      <c r="Q78" s="870"/>
      <c r="R78" s="870"/>
      <c r="S78" s="871"/>
      <c r="T78" s="831"/>
      <c r="U78" s="831"/>
      <c r="V78" s="831"/>
      <c r="W78" s="831"/>
      <c r="X78" s="831"/>
      <c r="Y78" s="838"/>
      <c r="Z78" s="839"/>
      <c r="AA78" s="839"/>
      <c r="AB78" s="839"/>
      <c r="AC78" s="839"/>
      <c r="AD78" s="839"/>
      <c r="AE78" s="839"/>
      <c r="AF78" s="839"/>
      <c r="AG78" s="839"/>
      <c r="AH78" s="839"/>
      <c r="AI78" s="840"/>
      <c r="AJ78" s="830"/>
      <c r="AK78" s="830"/>
      <c r="AL78" s="830"/>
      <c r="AM78" s="946"/>
      <c r="AN78" s="947"/>
      <c r="AO78" s="948"/>
      <c r="AP78" s="955"/>
      <c r="AQ78" s="956"/>
      <c r="AR78" s="957"/>
      <c r="AS78" s="830"/>
      <c r="AT78" s="830"/>
      <c r="AU78" s="830"/>
      <c r="AV78" s="830"/>
      <c r="AW78" s="830"/>
      <c r="AX78" s="830"/>
      <c r="AY78" s="830"/>
      <c r="AZ78" s="830"/>
      <c r="BA78" s="830"/>
      <c r="BB78" s="830"/>
      <c r="BC78" s="830"/>
      <c r="BD78" s="830"/>
      <c r="BE78" s="824"/>
      <c r="BF78" s="824"/>
      <c r="BG78" s="824"/>
      <c r="BH78" s="872"/>
      <c r="BI78" s="872"/>
      <c r="BJ78" s="872"/>
      <c r="BK78" s="872"/>
      <c r="BL78" s="872"/>
      <c r="BM78" s="872"/>
      <c r="BN78" s="872"/>
      <c r="BO78" s="872"/>
      <c r="BP78" s="872"/>
      <c r="BQ78" s="872"/>
      <c r="CH78" s="260"/>
      <c r="CI78" s="122"/>
      <c r="CJ78" s="122"/>
      <c r="CK78" s="122"/>
      <c r="CL78" s="176"/>
      <c r="CM78" s="176"/>
      <c r="CN78" s="176"/>
      <c r="CO78" s="122"/>
      <c r="CP78" s="122"/>
      <c r="CQ78" s="122"/>
      <c r="CR78" s="122"/>
      <c r="CS78" s="122"/>
      <c r="CT78" s="122"/>
      <c r="CU78" s="122"/>
      <c r="CV78" s="122"/>
      <c r="CW78" s="122"/>
      <c r="CX78" s="192"/>
    </row>
    <row r="79" spans="2:102" s="77" customFormat="1" ht="20.25" customHeight="1">
      <c r="B79" s="879" t="s">
        <v>377</v>
      </c>
      <c r="C79" s="880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/>
      <c r="P79" s="880"/>
      <c r="Q79" s="880"/>
      <c r="R79" s="880"/>
      <c r="S79" s="880"/>
      <c r="T79" s="880"/>
      <c r="U79" s="880"/>
      <c r="V79" s="880"/>
      <c r="W79" s="880"/>
      <c r="X79" s="880"/>
      <c r="Y79" s="877">
        <f>SUM(Y19:AI78)</f>
        <v>0</v>
      </c>
      <c r="Z79" s="878"/>
      <c r="AA79" s="878"/>
      <c r="AB79" s="878"/>
      <c r="AC79" s="878"/>
      <c r="AD79" s="878"/>
      <c r="AE79" s="878"/>
      <c r="AF79" s="878"/>
      <c r="AG79" s="878"/>
      <c r="AH79" s="878"/>
      <c r="AI79" s="878"/>
      <c r="AJ79" s="880" t="s">
        <v>528</v>
      </c>
      <c r="AK79" s="880"/>
      <c r="AL79" s="880"/>
      <c r="AM79" s="880"/>
      <c r="AN79" s="880"/>
      <c r="AO79" s="880"/>
      <c r="AP79" s="880"/>
      <c r="AQ79" s="880"/>
      <c r="AR79" s="880"/>
      <c r="AS79" s="880"/>
      <c r="AT79" s="880"/>
      <c r="AU79" s="880"/>
      <c r="AV79" s="880"/>
      <c r="AW79" s="880"/>
      <c r="AX79" s="880"/>
      <c r="AY79" s="880"/>
      <c r="AZ79" s="880"/>
      <c r="BA79" s="880"/>
      <c r="BB79" s="880"/>
      <c r="BC79" s="880"/>
      <c r="BD79" s="880"/>
      <c r="BE79" s="880"/>
      <c r="BF79" s="880"/>
      <c r="BG79" s="903"/>
      <c r="BH79" s="828">
        <f>SUM(BH19:BQ78)</f>
        <v>0</v>
      </c>
      <c r="BI79" s="829"/>
      <c r="BJ79" s="829"/>
      <c r="BK79" s="829"/>
      <c r="BL79" s="829"/>
      <c r="BM79" s="829"/>
      <c r="BN79" s="829"/>
      <c r="BO79" s="829"/>
      <c r="BP79" s="829"/>
      <c r="BQ79" s="829"/>
      <c r="CH79" s="261"/>
      <c r="CX79" s="194"/>
    </row>
    <row r="80" spans="2:102" s="77" customFormat="1" ht="20.25" customHeight="1">
      <c r="B80" s="881"/>
      <c r="C80" s="882"/>
      <c r="D80" s="882"/>
      <c r="E80" s="882"/>
      <c r="F80" s="882"/>
      <c r="G80" s="882"/>
      <c r="H80" s="882"/>
      <c r="I80" s="882"/>
      <c r="J80" s="882"/>
      <c r="K80" s="882"/>
      <c r="L80" s="882"/>
      <c r="M80" s="882"/>
      <c r="N80" s="882"/>
      <c r="O80" s="882"/>
      <c r="P80" s="882"/>
      <c r="Q80" s="882"/>
      <c r="R80" s="882"/>
      <c r="S80" s="882"/>
      <c r="T80" s="882"/>
      <c r="U80" s="882"/>
      <c r="V80" s="882"/>
      <c r="W80" s="882"/>
      <c r="X80" s="882"/>
      <c r="Y80" s="878"/>
      <c r="Z80" s="878"/>
      <c r="AA80" s="878"/>
      <c r="AB80" s="878"/>
      <c r="AC80" s="878"/>
      <c r="AD80" s="878"/>
      <c r="AE80" s="878"/>
      <c r="AF80" s="878"/>
      <c r="AG80" s="878"/>
      <c r="AH80" s="878"/>
      <c r="AI80" s="878"/>
      <c r="AJ80" s="882"/>
      <c r="AK80" s="882"/>
      <c r="AL80" s="882"/>
      <c r="AM80" s="882"/>
      <c r="AN80" s="882"/>
      <c r="AO80" s="882"/>
      <c r="AP80" s="882"/>
      <c r="AQ80" s="882"/>
      <c r="AR80" s="882"/>
      <c r="AS80" s="882"/>
      <c r="AT80" s="882"/>
      <c r="AU80" s="882"/>
      <c r="AV80" s="882"/>
      <c r="AW80" s="882"/>
      <c r="AX80" s="882"/>
      <c r="AY80" s="882"/>
      <c r="AZ80" s="882"/>
      <c r="BA80" s="882"/>
      <c r="BB80" s="882"/>
      <c r="BC80" s="882"/>
      <c r="BD80" s="882"/>
      <c r="BE80" s="882"/>
      <c r="BF80" s="882"/>
      <c r="BG80" s="904"/>
      <c r="BH80" s="829"/>
      <c r="BI80" s="829"/>
      <c r="BJ80" s="829"/>
      <c r="BK80" s="829"/>
      <c r="BL80" s="829"/>
      <c r="BM80" s="829"/>
      <c r="BN80" s="829"/>
      <c r="BO80" s="829"/>
      <c r="BP80" s="829"/>
      <c r="BQ80" s="829"/>
      <c r="CH80" s="261"/>
      <c r="CX80" s="194"/>
    </row>
    <row r="81" spans="2:102" s="77" customFormat="1" ht="20.25" customHeight="1" thickBot="1">
      <c r="B81" s="883"/>
      <c r="C81" s="884"/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78"/>
      <c r="Z81" s="878"/>
      <c r="AA81" s="878"/>
      <c r="AB81" s="878"/>
      <c r="AC81" s="878"/>
      <c r="AD81" s="878"/>
      <c r="AE81" s="878"/>
      <c r="AF81" s="878"/>
      <c r="AG81" s="878"/>
      <c r="AH81" s="878"/>
      <c r="AI81" s="878"/>
      <c r="AJ81" s="884"/>
      <c r="AK81" s="884"/>
      <c r="AL81" s="884"/>
      <c r="AM81" s="884"/>
      <c r="AN81" s="884"/>
      <c r="AO81" s="884"/>
      <c r="AP81" s="884"/>
      <c r="AQ81" s="884"/>
      <c r="AR81" s="884"/>
      <c r="AS81" s="884"/>
      <c r="AT81" s="884"/>
      <c r="AU81" s="884"/>
      <c r="AV81" s="884"/>
      <c r="AW81" s="884"/>
      <c r="AX81" s="884"/>
      <c r="AY81" s="884"/>
      <c r="AZ81" s="884"/>
      <c r="BA81" s="884"/>
      <c r="BB81" s="884"/>
      <c r="BC81" s="884"/>
      <c r="BD81" s="884"/>
      <c r="BE81" s="884"/>
      <c r="BF81" s="884"/>
      <c r="BG81" s="905"/>
      <c r="BH81" s="829"/>
      <c r="BI81" s="829"/>
      <c r="BJ81" s="829"/>
      <c r="BK81" s="829"/>
      <c r="BL81" s="829"/>
      <c r="BM81" s="829"/>
      <c r="BN81" s="829"/>
      <c r="BO81" s="829"/>
      <c r="BP81" s="829"/>
      <c r="BQ81" s="829"/>
      <c r="CH81" s="262"/>
      <c r="CI81" s="263"/>
      <c r="CJ81" s="263"/>
      <c r="CK81" s="263"/>
      <c r="CL81" s="263"/>
      <c r="CM81" s="263"/>
      <c r="CN81" s="263"/>
      <c r="CO81" s="263"/>
      <c r="CP81" s="263"/>
      <c r="CQ81" s="263"/>
      <c r="CR81" s="263"/>
      <c r="CS81" s="263"/>
      <c r="CT81" s="263"/>
      <c r="CU81" s="263"/>
      <c r="CV81" s="263"/>
      <c r="CW81" s="263"/>
      <c r="CX81" s="264"/>
    </row>
    <row r="82" spans="3:69" s="168" customFormat="1" ht="20.25" customHeight="1">
      <c r="C82" s="141"/>
      <c r="D82" s="177"/>
      <c r="E82" s="177"/>
      <c r="F82" s="172"/>
      <c r="G82" s="172"/>
      <c r="H82" s="172"/>
      <c r="I82" s="172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9"/>
      <c r="AW82" s="179"/>
      <c r="AX82" s="179"/>
      <c r="AY82" s="179"/>
      <c r="AZ82" s="179"/>
      <c r="BG82" s="178"/>
      <c r="BH82" s="178"/>
      <c r="BI82" s="178"/>
      <c r="BJ82" s="178"/>
      <c r="BK82" s="178"/>
      <c r="BM82" s="178"/>
      <c r="BQ82" s="180"/>
    </row>
    <row r="83" spans="1:47" s="145" customFormat="1" ht="20.25" customHeight="1">
      <c r="A83" s="141"/>
      <c r="B83" s="171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</row>
    <row r="84" spans="1:69" s="69" customFormat="1" ht="20.25" customHeight="1">
      <c r="A84" s="169"/>
      <c r="B84" s="852" t="s">
        <v>346</v>
      </c>
      <c r="C84" s="852"/>
      <c r="D84" s="852"/>
      <c r="E84" s="852"/>
      <c r="F84" s="852"/>
      <c r="G84" s="852"/>
      <c r="H84" s="852"/>
      <c r="I84" s="852"/>
      <c r="J84" s="852"/>
      <c r="K84" s="894" t="s">
        <v>353</v>
      </c>
      <c r="L84" s="895"/>
      <c r="M84" s="895"/>
      <c r="N84" s="895"/>
      <c r="O84" s="895"/>
      <c r="P84" s="895"/>
      <c r="Q84" s="895"/>
      <c r="R84" s="895"/>
      <c r="S84" s="895"/>
      <c r="T84" s="895"/>
      <c r="U84" s="895"/>
      <c r="V84" s="895"/>
      <c r="W84" s="895"/>
      <c r="X84" s="895"/>
      <c r="Y84" s="895"/>
      <c r="Z84" s="895"/>
      <c r="AA84" s="895"/>
      <c r="AB84" s="895"/>
      <c r="AC84" s="895"/>
      <c r="AD84" s="895"/>
      <c r="AE84" s="895"/>
      <c r="AF84" s="895"/>
      <c r="AG84" s="895"/>
      <c r="AH84" s="895"/>
      <c r="AI84" s="895"/>
      <c r="AJ84" s="895"/>
      <c r="AK84" s="895"/>
      <c r="AL84" s="895"/>
      <c r="AM84" s="895"/>
      <c r="AN84" s="895"/>
      <c r="AO84" s="895"/>
      <c r="AP84" s="895"/>
      <c r="AQ84" s="895"/>
      <c r="AR84" s="895"/>
      <c r="AS84" s="895"/>
      <c r="AT84" s="895"/>
      <c r="AU84" s="895"/>
      <c r="AV84" s="895"/>
      <c r="AW84" s="895"/>
      <c r="AX84" s="895"/>
      <c r="AY84" s="895"/>
      <c r="AZ84" s="895"/>
      <c r="BA84" s="895"/>
      <c r="BB84" s="895"/>
      <c r="BC84" s="895"/>
      <c r="BD84" s="895"/>
      <c r="BE84" s="895"/>
      <c r="BF84" s="895"/>
      <c r="BG84" s="895"/>
      <c r="BH84" s="895"/>
      <c r="BI84" s="895"/>
      <c r="BJ84" s="895"/>
      <c r="BK84" s="895"/>
      <c r="BL84" s="895"/>
      <c r="BM84" s="895"/>
      <c r="BN84" s="895"/>
      <c r="BO84" s="895"/>
      <c r="BP84" s="895"/>
      <c r="BQ84" s="896"/>
    </row>
    <row r="85" spans="1:69" s="145" customFormat="1" ht="20.25" customHeight="1">
      <c r="A85" s="141"/>
      <c r="B85" s="852"/>
      <c r="C85" s="852"/>
      <c r="D85" s="852"/>
      <c r="E85" s="852"/>
      <c r="F85" s="852"/>
      <c r="G85" s="852"/>
      <c r="H85" s="852"/>
      <c r="I85" s="852"/>
      <c r="J85" s="852"/>
      <c r="K85" s="897"/>
      <c r="L85" s="898"/>
      <c r="M85" s="898"/>
      <c r="N85" s="898"/>
      <c r="O85" s="898"/>
      <c r="P85" s="898"/>
      <c r="Q85" s="898"/>
      <c r="R85" s="898"/>
      <c r="S85" s="898"/>
      <c r="T85" s="898"/>
      <c r="U85" s="898"/>
      <c r="V85" s="898"/>
      <c r="W85" s="898"/>
      <c r="X85" s="898"/>
      <c r="Y85" s="898"/>
      <c r="Z85" s="898"/>
      <c r="AA85" s="898"/>
      <c r="AB85" s="898"/>
      <c r="AC85" s="898"/>
      <c r="AD85" s="898"/>
      <c r="AE85" s="898"/>
      <c r="AF85" s="898"/>
      <c r="AG85" s="898"/>
      <c r="AH85" s="898"/>
      <c r="AI85" s="898"/>
      <c r="AJ85" s="898"/>
      <c r="AK85" s="898"/>
      <c r="AL85" s="898"/>
      <c r="AM85" s="898"/>
      <c r="AN85" s="898"/>
      <c r="AO85" s="898"/>
      <c r="AP85" s="898"/>
      <c r="AQ85" s="898"/>
      <c r="AR85" s="898"/>
      <c r="AS85" s="898"/>
      <c r="AT85" s="898"/>
      <c r="AU85" s="898"/>
      <c r="AV85" s="898"/>
      <c r="AW85" s="898"/>
      <c r="AX85" s="898"/>
      <c r="AY85" s="898"/>
      <c r="AZ85" s="898"/>
      <c r="BA85" s="898"/>
      <c r="BB85" s="898"/>
      <c r="BC85" s="898"/>
      <c r="BD85" s="898"/>
      <c r="BE85" s="898"/>
      <c r="BF85" s="898"/>
      <c r="BG85" s="898"/>
      <c r="BH85" s="898"/>
      <c r="BI85" s="898"/>
      <c r="BJ85" s="898"/>
      <c r="BK85" s="898"/>
      <c r="BL85" s="898"/>
      <c r="BM85" s="898"/>
      <c r="BN85" s="898"/>
      <c r="BO85" s="898"/>
      <c r="BP85" s="898"/>
      <c r="BQ85" s="899"/>
    </row>
    <row r="86" spans="1:69" s="145" customFormat="1" ht="20.25" customHeight="1">
      <c r="A86" s="141"/>
      <c r="B86" s="852"/>
      <c r="C86" s="852"/>
      <c r="D86" s="852"/>
      <c r="E86" s="852"/>
      <c r="F86" s="852"/>
      <c r="G86" s="852"/>
      <c r="H86" s="852"/>
      <c r="I86" s="852"/>
      <c r="J86" s="852"/>
      <c r="K86" s="897"/>
      <c r="L86" s="898"/>
      <c r="M86" s="898"/>
      <c r="N86" s="898"/>
      <c r="O86" s="898"/>
      <c r="P86" s="898"/>
      <c r="Q86" s="898"/>
      <c r="R86" s="898"/>
      <c r="S86" s="898"/>
      <c r="T86" s="898"/>
      <c r="U86" s="898"/>
      <c r="V86" s="898"/>
      <c r="W86" s="898"/>
      <c r="X86" s="898"/>
      <c r="Y86" s="898"/>
      <c r="Z86" s="898"/>
      <c r="AA86" s="898"/>
      <c r="AB86" s="898"/>
      <c r="AC86" s="898"/>
      <c r="AD86" s="898"/>
      <c r="AE86" s="898"/>
      <c r="AF86" s="898"/>
      <c r="AG86" s="898"/>
      <c r="AH86" s="898"/>
      <c r="AI86" s="898"/>
      <c r="AJ86" s="898"/>
      <c r="AK86" s="898"/>
      <c r="AL86" s="898"/>
      <c r="AM86" s="898"/>
      <c r="AN86" s="898"/>
      <c r="AO86" s="898"/>
      <c r="AP86" s="898"/>
      <c r="AQ86" s="898"/>
      <c r="AR86" s="898"/>
      <c r="AS86" s="898"/>
      <c r="AT86" s="898"/>
      <c r="AU86" s="898"/>
      <c r="AV86" s="898"/>
      <c r="AW86" s="898"/>
      <c r="AX86" s="898"/>
      <c r="AY86" s="898"/>
      <c r="AZ86" s="898"/>
      <c r="BA86" s="898"/>
      <c r="BB86" s="898"/>
      <c r="BC86" s="898"/>
      <c r="BD86" s="898"/>
      <c r="BE86" s="898"/>
      <c r="BF86" s="898"/>
      <c r="BG86" s="898"/>
      <c r="BH86" s="898"/>
      <c r="BI86" s="898"/>
      <c r="BJ86" s="898"/>
      <c r="BK86" s="898"/>
      <c r="BL86" s="898"/>
      <c r="BM86" s="898"/>
      <c r="BN86" s="898"/>
      <c r="BO86" s="898"/>
      <c r="BP86" s="898"/>
      <c r="BQ86" s="899"/>
    </row>
    <row r="87" spans="1:69" s="69" customFormat="1" ht="20.25" customHeight="1">
      <c r="A87" s="169"/>
      <c r="B87" s="852"/>
      <c r="C87" s="852"/>
      <c r="D87" s="852"/>
      <c r="E87" s="852"/>
      <c r="F87" s="852"/>
      <c r="G87" s="852"/>
      <c r="H87" s="852"/>
      <c r="I87" s="852"/>
      <c r="J87" s="852"/>
      <c r="K87" s="900"/>
      <c r="L87" s="901"/>
      <c r="M87" s="901"/>
      <c r="N87" s="901"/>
      <c r="O87" s="901"/>
      <c r="P87" s="901"/>
      <c r="Q87" s="901"/>
      <c r="R87" s="901"/>
      <c r="S87" s="901"/>
      <c r="T87" s="901"/>
      <c r="U87" s="901"/>
      <c r="V87" s="901"/>
      <c r="W87" s="901"/>
      <c r="X87" s="901"/>
      <c r="Y87" s="901"/>
      <c r="Z87" s="901"/>
      <c r="AA87" s="901"/>
      <c r="AB87" s="901"/>
      <c r="AC87" s="901"/>
      <c r="AD87" s="901"/>
      <c r="AE87" s="901"/>
      <c r="AF87" s="901"/>
      <c r="AG87" s="901"/>
      <c r="AH87" s="901"/>
      <c r="AI87" s="901"/>
      <c r="AJ87" s="901"/>
      <c r="AK87" s="901"/>
      <c r="AL87" s="901"/>
      <c r="AM87" s="901"/>
      <c r="AN87" s="901"/>
      <c r="AO87" s="901"/>
      <c r="AP87" s="901"/>
      <c r="AQ87" s="901"/>
      <c r="AR87" s="901"/>
      <c r="AS87" s="901"/>
      <c r="AT87" s="901"/>
      <c r="AU87" s="901"/>
      <c r="AV87" s="901"/>
      <c r="AW87" s="901"/>
      <c r="AX87" s="901"/>
      <c r="AY87" s="901"/>
      <c r="AZ87" s="901"/>
      <c r="BA87" s="901"/>
      <c r="BB87" s="901"/>
      <c r="BC87" s="901"/>
      <c r="BD87" s="901"/>
      <c r="BE87" s="901"/>
      <c r="BF87" s="901"/>
      <c r="BG87" s="901"/>
      <c r="BH87" s="901"/>
      <c r="BI87" s="901"/>
      <c r="BJ87" s="901"/>
      <c r="BK87" s="901"/>
      <c r="BL87" s="901"/>
      <c r="BM87" s="901"/>
      <c r="BN87" s="901"/>
      <c r="BO87" s="901"/>
      <c r="BP87" s="901"/>
      <c r="BQ87" s="902"/>
    </row>
    <row r="88" spans="1:69" s="69" customFormat="1" ht="20.25" customHeight="1">
      <c r="A88" s="169"/>
      <c r="B88" s="852" t="s">
        <v>266</v>
      </c>
      <c r="C88" s="852"/>
      <c r="D88" s="852"/>
      <c r="E88" s="852"/>
      <c r="F88" s="852"/>
      <c r="G88" s="852"/>
      <c r="H88" s="852"/>
      <c r="I88" s="852"/>
      <c r="J88" s="852"/>
      <c r="K88" s="885" t="s">
        <v>354</v>
      </c>
      <c r="L88" s="886"/>
      <c r="M88" s="886"/>
      <c r="N88" s="886"/>
      <c r="O88" s="886"/>
      <c r="P88" s="886"/>
      <c r="Q88" s="886"/>
      <c r="R88" s="886"/>
      <c r="S88" s="886"/>
      <c r="T88" s="886"/>
      <c r="U88" s="886"/>
      <c r="V88" s="886"/>
      <c r="W88" s="886"/>
      <c r="X88" s="886"/>
      <c r="Y88" s="886"/>
      <c r="Z88" s="886"/>
      <c r="AA88" s="886"/>
      <c r="AB88" s="886"/>
      <c r="AC88" s="886"/>
      <c r="AD88" s="886"/>
      <c r="AE88" s="886"/>
      <c r="AF88" s="886"/>
      <c r="AG88" s="886"/>
      <c r="AH88" s="886"/>
      <c r="AI88" s="886"/>
      <c r="AJ88" s="886"/>
      <c r="AK88" s="886"/>
      <c r="AL88" s="886"/>
      <c r="AM88" s="886"/>
      <c r="AN88" s="886"/>
      <c r="AO88" s="886"/>
      <c r="AP88" s="886"/>
      <c r="AQ88" s="886"/>
      <c r="AR88" s="886"/>
      <c r="AS88" s="886"/>
      <c r="AT88" s="886"/>
      <c r="AU88" s="886"/>
      <c r="AV88" s="886"/>
      <c r="AW88" s="886"/>
      <c r="AX88" s="886"/>
      <c r="AY88" s="886"/>
      <c r="AZ88" s="886"/>
      <c r="BA88" s="886"/>
      <c r="BB88" s="886"/>
      <c r="BC88" s="886"/>
      <c r="BD88" s="886"/>
      <c r="BE88" s="886"/>
      <c r="BF88" s="886"/>
      <c r="BG88" s="886"/>
      <c r="BH88" s="886"/>
      <c r="BI88" s="886"/>
      <c r="BJ88" s="886"/>
      <c r="BK88" s="886"/>
      <c r="BL88" s="886"/>
      <c r="BM88" s="886"/>
      <c r="BN88" s="886"/>
      <c r="BO88" s="886"/>
      <c r="BP88" s="886"/>
      <c r="BQ88" s="887"/>
    </row>
    <row r="89" spans="1:69" s="69" customFormat="1" ht="20.25" customHeight="1">
      <c r="A89" s="169"/>
      <c r="B89" s="852"/>
      <c r="C89" s="852"/>
      <c r="D89" s="852"/>
      <c r="E89" s="852"/>
      <c r="F89" s="852"/>
      <c r="G89" s="852"/>
      <c r="H89" s="852"/>
      <c r="I89" s="852"/>
      <c r="J89" s="852"/>
      <c r="K89" s="888"/>
      <c r="L89" s="889"/>
      <c r="M89" s="889"/>
      <c r="N89" s="889"/>
      <c r="O89" s="889"/>
      <c r="P89" s="889"/>
      <c r="Q89" s="889"/>
      <c r="R89" s="889"/>
      <c r="S89" s="889"/>
      <c r="T89" s="889"/>
      <c r="U89" s="889"/>
      <c r="V89" s="889"/>
      <c r="W89" s="889"/>
      <c r="X89" s="889"/>
      <c r="Y89" s="889"/>
      <c r="Z89" s="889"/>
      <c r="AA89" s="889"/>
      <c r="AB89" s="889"/>
      <c r="AC89" s="889"/>
      <c r="AD89" s="889"/>
      <c r="AE89" s="889"/>
      <c r="AF89" s="889"/>
      <c r="AG89" s="889"/>
      <c r="AH89" s="889"/>
      <c r="AI89" s="889"/>
      <c r="AJ89" s="889"/>
      <c r="AK89" s="889"/>
      <c r="AL89" s="889"/>
      <c r="AM89" s="889"/>
      <c r="AN89" s="889"/>
      <c r="AO89" s="889"/>
      <c r="AP89" s="889"/>
      <c r="AQ89" s="889"/>
      <c r="AR89" s="889"/>
      <c r="AS89" s="889"/>
      <c r="AT89" s="889"/>
      <c r="AU89" s="889"/>
      <c r="AV89" s="889"/>
      <c r="AW89" s="889"/>
      <c r="AX89" s="889"/>
      <c r="AY89" s="889"/>
      <c r="AZ89" s="889"/>
      <c r="BA89" s="889"/>
      <c r="BB89" s="889"/>
      <c r="BC89" s="889"/>
      <c r="BD89" s="889"/>
      <c r="BE89" s="889"/>
      <c r="BF89" s="889"/>
      <c r="BG89" s="889"/>
      <c r="BH89" s="889"/>
      <c r="BI89" s="889"/>
      <c r="BJ89" s="889"/>
      <c r="BK89" s="889"/>
      <c r="BL89" s="889"/>
      <c r="BM89" s="889"/>
      <c r="BN89" s="889"/>
      <c r="BO89" s="889"/>
      <c r="BP89" s="889"/>
      <c r="BQ89" s="890"/>
    </row>
    <row r="90" spans="1:69" s="69" customFormat="1" ht="20.25" customHeight="1">
      <c r="A90" s="169"/>
      <c r="B90" s="852"/>
      <c r="C90" s="852"/>
      <c r="D90" s="852"/>
      <c r="E90" s="852"/>
      <c r="F90" s="852"/>
      <c r="G90" s="852"/>
      <c r="H90" s="852"/>
      <c r="I90" s="852"/>
      <c r="J90" s="852"/>
      <c r="K90" s="888"/>
      <c r="L90" s="889"/>
      <c r="M90" s="889"/>
      <c r="N90" s="889"/>
      <c r="O90" s="889"/>
      <c r="P90" s="889"/>
      <c r="Q90" s="889"/>
      <c r="R90" s="889"/>
      <c r="S90" s="889"/>
      <c r="T90" s="889"/>
      <c r="U90" s="889"/>
      <c r="V90" s="889"/>
      <c r="W90" s="889"/>
      <c r="X90" s="889"/>
      <c r="Y90" s="889"/>
      <c r="Z90" s="889"/>
      <c r="AA90" s="889"/>
      <c r="AB90" s="889"/>
      <c r="AC90" s="889"/>
      <c r="AD90" s="889"/>
      <c r="AE90" s="889"/>
      <c r="AF90" s="889"/>
      <c r="AG90" s="889"/>
      <c r="AH90" s="889"/>
      <c r="AI90" s="889"/>
      <c r="AJ90" s="889"/>
      <c r="AK90" s="889"/>
      <c r="AL90" s="889"/>
      <c r="AM90" s="889"/>
      <c r="AN90" s="889"/>
      <c r="AO90" s="889"/>
      <c r="AP90" s="889"/>
      <c r="AQ90" s="889"/>
      <c r="AR90" s="889"/>
      <c r="AS90" s="889"/>
      <c r="AT90" s="889"/>
      <c r="AU90" s="889"/>
      <c r="AV90" s="889"/>
      <c r="AW90" s="889"/>
      <c r="AX90" s="889"/>
      <c r="AY90" s="889"/>
      <c r="AZ90" s="889"/>
      <c r="BA90" s="889"/>
      <c r="BB90" s="889"/>
      <c r="BC90" s="889"/>
      <c r="BD90" s="889"/>
      <c r="BE90" s="889"/>
      <c r="BF90" s="889"/>
      <c r="BG90" s="889"/>
      <c r="BH90" s="889"/>
      <c r="BI90" s="889"/>
      <c r="BJ90" s="889"/>
      <c r="BK90" s="889"/>
      <c r="BL90" s="889"/>
      <c r="BM90" s="889"/>
      <c r="BN90" s="889"/>
      <c r="BO90" s="889"/>
      <c r="BP90" s="889"/>
      <c r="BQ90" s="890"/>
    </row>
    <row r="91" spans="1:69" s="145" customFormat="1" ht="20.25" customHeight="1">
      <c r="A91" s="141"/>
      <c r="B91" s="852"/>
      <c r="C91" s="852"/>
      <c r="D91" s="852"/>
      <c r="E91" s="852"/>
      <c r="F91" s="852"/>
      <c r="G91" s="852"/>
      <c r="H91" s="852"/>
      <c r="I91" s="852"/>
      <c r="J91" s="852"/>
      <c r="K91" s="891"/>
      <c r="L91" s="892"/>
      <c r="M91" s="892"/>
      <c r="N91" s="892"/>
      <c r="O91" s="892"/>
      <c r="P91" s="892"/>
      <c r="Q91" s="892"/>
      <c r="R91" s="892"/>
      <c r="S91" s="892"/>
      <c r="T91" s="892"/>
      <c r="U91" s="892"/>
      <c r="V91" s="892"/>
      <c r="W91" s="892"/>
      <c r="X91" s="892"/>
      <c r="Y91" s="892"/>
      <c r="Z91" s="892"/>
      <c r="AA91" s="892"/>
      <c r="AB91" s="892"/>
      <c r="AC91" s="892"/>
      <c r="AD91" s="892"/>
      <c r="AE91" s="892"/>
      <c r="AF91" s="892"/>
      <c r="AG91" s="892"/>
      <c r="AH91" s="892"/>
      <c r="AI91" s="892"/>
      <c r="AJ91" s="892"/>
      <c r="AK91" s="892"/>
      <c r="AL91" s="892"/>
      <c r="AM91" s="892"/>
      <c r="AN91" s="892"/>
      <c r="AO91" s="892"/>
      <c r="AP91" s="892"/>
      <c r="AQ91" s="892"/>
      <c r="AR91" s="892"/>
      <c r="AS91" s="892"/>
      <c r="AT91" s="892"/>
      <c r="AU91" s="892"/>
      <c r="AV91" s="892"/>
      <c r="AW91" s="892"/>
      <c r="AX91" s="892"/>
      <c r="AY91" s="892"/>
      <c r="AZ91" s="892"/>
      <c r="BA91" s="892"/>
      <c r="BB91" s="892"/>
      <c r="BC91" s="892"/>
      <c r="BD91" s="892"/>
      <c r="BE91" s="892"/>
      <c r="BF91" s="892"/>
      <c r="BG91" s="892"/>
      <c r="BH91" s="892"/>
      <c r="BI91" s="892"/>
      <c r="BJ91" s="892"/>
      <c r="BK91" s="892"/>
      <c r="BL91" s="892"/>
      <c r="BM91" s="892"/>
      <c r="BN91" s="892"/>
      <c r="BO91" s="892"/>
      <c r="BP91" s="892"/>
      <c r="BQ91" s="893"/>
    </row>
    <row r="92" spans="1:69" s="145" customFormat="1" ht="20.25" customHeight="1">
      <c r="A92" s="141"/>
      <c r="B92" s="854" t="s">
        <v>347</v>
      </c>
      <c r="C92" s="855"/>
      <c r="D92" s="855"/>
      <c r="E92" s="855"/>
      <c r="F92" s="855"/>
      <c r="G92" s="855"/>
      <c r="H92" s="855"/>
      <c r="I92" s="855"/>
      <c r="J92" s="856"/>
      <c r="K92" s="885" t="s">
        <v>355</v>
      </c>
      <c r="L92" s="886"/>
      <c r="M92" s="886"/>
      <c r="N92" s="886"/>
      <c r="O92" s="886"/>
      <c r="P92" s="886"/>
      <c r="Q92" s="886"/>
      <c r="R92" s="886"/>
      <c r="S92" s="886"/>
      <c r="T92" s="886"/>
      <c r="U92" s="886"/>
      <c r="V92" s="886"/>
      <c r="W92" s="886"/>
      <c r="X92" s="886"/>
      <c r="Y92" s="886"/>
      <c r="Z92" s="886"/>
      <c r="AA92" s="886"/>
      <c r="AB92" s="886"/>
      <c r="AC92" s="886"/>
      <c r="AD92" s="886"/>
      <c r="AE92" s="886"/>
      <c r="AF92" s="886"/>
      <c r="AG92" s="886"/>
      <c r="AH92" s="886"/>
      <c r="AI92" s="886"/>
      <c r="AJ92" s="886"/>
      <c r="AK92" s="886"/>
      <c r="AL92" s="886"/>
      <c r="AM92" s="886"/>
      <c r="AN92" s="886"/>
      <c r="AO92" s="886"/>
      <c r="AP92" s="886"/>
      <c r="AQ92" s="886"/>
      <c r="AR92" s="886"/>
      <c r="AS92" s="886"/>
      <c r="AT92" s="886"/>
      <c r="AU92" s="886"/>
      <c r="AV92" s="886"/>
      <c r="AW92" s="886"/>
      <c r="AX92" s="886"/>
      <c r="AY92" s="886"/>
      <c r="AZ92" s="886"/>
      <c r="BA92" s="886"/>
      <c r="BB92" s="886"/>
      <c r="BC92" s="886"/>
      <c r="BD92" s="886"/>
      <c r="BE92" s="886"/>
      <c r="BF92" s="886"/>
      <c r="BG92" s="886"/>
      <c r="BH92" s="886"/>
      <c r="BI92" s="886"/>
      <c r="BJ92" s="886"/>
      <c r="BK92" s="886"/>
      <c r="BL92" s="886"/>
      <c r="BM92" s="886"/>
      <c r="BN92" s="886"/>
      <c r="BO92" s="886"/>
      <c r="BP92" s="886"/>
      <c r="BQ92" s="887"/>
    </row>
    <row r="93" spans="1:69" s="145" customFormat="1" ht="20.25" customHeight="1">
      <c r="A93" s="141"/>
      <c r="B93" s="857"/>
      <c r="C93" s="858"/>
      <c r="D93" s="858"/>
      <c r="E93" s="858"/>
      <c r="F93" s="858"/>
      <c r="G93" s="858"/>
      <c r="H93" s="858"/>
      <c r="I93" s="858"/>
      <c r="J93" s="859"/>
      <c r="K93" s="888"/>
      <c r="L93" s="889"/>
      <c r="M93" s="889"/>
      <c r="N93" s="889"/>
      <c r="O93" s="889"/>
      <c r="P93" s="889"/>
      <c r="Q93" s="889"/>
      <c r="R93" s="889"/>
      <c r="S93" s="889"/>
      <c r="T93" s="889"/>
      <c r="U93" s="889"/>
      <c r="V93" s="889"/>
      <c r="W93" s="889"/>
      <c r="X93" s="889"/>
      <c r="Y93" s="889"/>
      <c r="Z93" s="889"/>
      <c r="AA93" s="889"/>
      <c r="AB93" s="889"/>
      <c r="AC93" s="889"/>
      <c r="AD93" s="889"/>
      <c r="AE93" s="889"/>
      <c r="AF93" s="889"/>
      <c r="AG93" s="889"/>
      <c r="AH93" s="889"/>
      <c r="AI93" s="889"/>
      <c r="AJ93" s="889"/>
      <c r="AK93" s="889"/>
      <c r="AL93" s="889"/>
      <c r="AM93" s="889"/>
      <c r="AN93" s="889"/>
      <c r="AO93" s="889"/>
      <c r="AP93" s="889"/>
      <c r="AQ93" s="889"/>
      <c r="AR93" s="889"/>
      <c r="AS93" s="889"/>
      <c r="AT93" s="889"/>
      <c r="AU93" s="889"/>
      <c r="AV93" s="889"/>
      <c r="AW93" s="889"/>
      <c r="AX93" s="889"/>
      <c r="AY93" s="889"/>
      <c r="AZ93" s="889"/>
      <c r="BA93" s="889"/>
      <c r="BB93" s="889"/>
      <c r="BC93" s="889"/>
      <c r="BD93" s="889"/>
      <c r="BE93" s="889"/>
      <c r="BF93" s="889"/>
      <c r="BG93" s="889"/>
      <c r="BH93" s="889"/>
      <c r="BI93" s="889"/>
      <c r="BJ93" s="889"/>
      <c r="BK93" s="889"/>
      <c r="BL93" s="889"/>
      <c r="BM93" s="889"/>
      <c r="BN93" s="889"/>
      <c r="BO93" s="889"/>
      <c r="BP93" s="889"/>
      <c r="BQ93" s="890"/>
    </row>
    <row r="94" spans="1:69" s="145" customFormat="1" ht="20.25" customHeight="1">
      <c r="A94" s="141"/>
      <c r="B94" s="857"/>
      <c r="C94" s="858"/>
      <c r="D94" s="858"/>
      <c r="E94" s="858"/>
      <c r="F94" s="858"/>
      <c r="G94" s="858"/>
      <c r="H94" s="858"/>
      <c r="I94" s="858"/>
      <c r="J94" s="859"/>
      <c r="K94" s="888"/>
      <c r="L94" s="889"/>
      <c r="M94" s="889"/>
      <c r="N94" s="889"/>
      <c r="O94" s="889"/>
      <c r="P94" s="889"/>
      <c r="Q94" s="889"/>
      <c r="R94" s="889"/>
      <c r="S94" s="889"/>
      <c r="T94" s="889"/>
      <c r="U94" s="889"/>
      <c r="V94" s="889"/>
      <c r="W94" s="889"/>
      <c r="X94" s="889"/>
      <c r="Y94" s="889"/>
      <c r="Z94" s="889"/>
      <c r="AA94" s="889"/>
      <c r="AB94" s="889"/>
      <c r="AC94" s="889"/>
      <c r="AD94" s="889"/>
      <c r="AE94" s="889"/>
      <c r="AF94" s="889"/>
      <c r="AG94" s="889"/>
      <c r="AH94" s="889"/>
      <c r="AI94" s="889"/>
      <c r="AJ94" s="889"/>
      <c r="AK94" s="889"/>
      <c r="AL94" s="889"/>
      <c r="AM94" s="889"/>
      <c r="AN94" s="889"/>
      <c r="AO94" s="889"/>
      <c r="AP94" s="889"/>
      <c r="AQ94" s="889"/>
      <c r="AR94" s="889"/>
      <c r="AS94" s="889"/>
      <c r="AT94" s="889"/>
      <c r="AU94" s="889"/>
      <c r="AV94" s="889"/>
      <c r="AW94" s="889"/>
      <c r="AX94" s="889"/>
      <c r="AY94" s="889"/>
      <c r="AZ94" s="889"/>
      <c r="BA94" s="889"/>
      <c r="BB94" s="889"/>
      <c r="BC94" s="889"/>
      <c r="BD94" s="889"/>
      <c r="BE94" s="889"/>
      <c r="BF94" s="889"/>
      <c r="BG94" s="889"/>
      <c r="BH94" s="889"/>
      <c r="BI94" s="889"/>
      <c r="BJ94" s="889"/>
      <c r="BK94" s="889"/>
      <c r="BL94" s="889"/>
      <c r="BM94" s="889"/>
      <c r="BN94" s="889"/>
      <c r="BO94" s="889"/>
      <c r="BP94" s="889"/>
      <c r="BQ94" s="890"/>
    </row>
    <row r="95" spans="1:69" s="145" customFormat="1" ht="20.25" customHeight="1">
      <c r="A95" s="141"/>
      <c r="B95" s="860"/>
      <c r="C95" s="861"/>
      <c r="D95" s="861"/>
      <c r="E95" s="861"/>
      <c r="F95" s="861"/>
      <c r="G95" s="861"/>
      <c r="H95" s="861"/>
      <c r="I95" s="861"/>
      <c r="J95" s="862"/>
      <c r="K95" s="891"/>
      <c r="L95" s="892"/>
      <c r="M95" s="892"/>
      <c r="N95" s="892"/>
      <c r="O95" s="892"/>
      <c r="P95" s="892"/>
      <c r="Q95" s="892"/>
      <c r="R95" s="892"/>
      <c r="S95" s="892"/>
      <c r="T95" s="892"/>
      <c r="U95" s="892"/>
      <c r="V95" s="892"/>
      <c r="W95" s="892"/>
      <c r="X95" s="892"/>
      <c r="Y95" s="892"/>
      <c r="Z95" s="892"/>
      <c r="AA95" s="892"/>
      <c r="AB95" s="892"/>
      <c r="AC95" s="892"/>
      <c r="AD95" s="892"/>
      <c r="AE95" s="892"/>
      <c r="AF95" s="892"/>
      <c r="AG95" s="892"/>
      <c r="AH95" s="892"/>
      <c r="AI95" s="892"/>
      <c r="AJ95" s="892"/>
      <c r="AK95" s="892"/>
      <c r="AL95" s="892"/>
      <c r="AM95" s="892"/>
      <c r="AN95" s="892"/>
      <c r="AO95" s="892"/>
      <c r="AP95" s="892"/>
      <c r="AQ95" s="892"/>
      <c r="AR95" s="892"/>
      <c r="AS95" s="892"/>
      <c r="AT95" s="892"/>
      <c r="AU95" s="892"/>
      <c r="AV95" s="892"/>
      <c r="AW95" s="892"/>
      <c r="AX95" s="892"/>
      <c r="AY95" s="892"/>
      <c r="AZ95" s="892"/>
      <c r="BA95" s="892"/>
      <c r="BB95" s="892"/>
      <c r="BC95" s="892"/>
      <c r="BD95" s="892"/>
      <c r="BE95" s="892"/>
      <c r="BF95" s="892"/>
      <c r="BG95" s="892"/>
      <c r="BH95" s="892"/>
      <c r="BI95" s="892"/>
      <c r="BJ95" s="892"/>
      <c r="BK95" s="892"/>
      <c r="BL95" s="892"/>
      <c r="BM95" s="892"/>
      <c r="BN95" s="892"/>
      <c r="BO95" s="892"/>
      <c r="BP95" s="892"/>
      <c r="BQ95" s="893"/>
    </row>
    <row r="96" spans="1:69" s="145" customFormat="1" ht="20.25" customHeight="1">
      <c r="A96" s="141"/>
      <c r="B96" s="852" t="s">
        <v>348</v>
      </c>
      <c r="C96" s="852"/>
      <c r="D96" s="852"/>
      <c r="E96" s="852"/>
      <c r="F96" s="852"/>
      <c r="G96" s="852"/>
      <c r="H96" s="852"/>
      <c r="I96" s="852"/>
      <c r="J96" s="852"/>
      <c r="K96" s="843" t="s">
        <v>628</v>
      </c>
      <c r="L96" s="844"/>
      <c r="M96" s="844"/>
      <c r="N96" s="844"/>
      <c r="O96" s="844"/>
      <c r="P96" s="844"/>
      <c r="Q96" s="844"/>
      <c r="R96" s="844"/>
      <c r="S96" s="844"/>
      <c r="T96" s="844"/>
      <c r="U96" s="844"/>
      <c r="V96" s="844"/>
      <c r="W96" s="844"/>
      <c r="X96" s="844"/>
      <c r="Y96" s="844"/>
      <c r="Z96" s="844"/>
      <c r="AA96" s="844"/>
      <c r="AB96" s="844"/>
      <c r="AC96" s="844"/>
      <c r="AD96" s="844"/>
      <c r="AE96" s="844"/>
      <c r="AF96" s="844"/>
      <c r="AG96" s="844"/>
      <c r="AH96" s="844"/>
      <c r="AI96" s="844"/>
      <c r="AJ96" s="844"/>
      <c r="AK96" s="844"/>
      <c r="AL96" s="844"/>
      <c r="AM96" s="844"/>
      <c r="AN96" s="844"/>
      <c r="AO96" s="844"/>
      <c r="AP96" s="844"/>
      <c r="AQ96" s="844"/>
      <c r="AR96" s="844"/>
      <c r="AS96" s="844"/>
      <c r="AT96" s="844"/>
      <c r="AU96" s="844"/>
      <c r="AV96" s="844"/>
      <c r="AW96" s="844"/>
      <c r="AX96" s="844"/>
      <c r="AY96" s="844"/>
      <c r="AZ96" s="844"/>
      <c r="BA96" s="844"/>
      <c r="BB96" s="844"/>
      <c r="BC96" s="844"/>
      <c r="BD96" s="844"/>
      <c r="BE96" s="844"/>
      <c r="BF96" s="844"/>
      <c r="BG96" s="844"/>
      <c r="BH96" s="844"/>
      <c r="BI96" s="844"/>
      <c r="BJ96" s="844"/>
      <c r="BK96" s="844"/>
      <c r="BL96" s="844"/>
      <c r="BM96" s="844"/>
      <c r="BN96" s="844"/>
      <c r="BO96" s="844"/>
      <c r="BP96" s="844"/>
      <c r="BQ96" s="845"/>
    </row>
    <row r="97" spans="1:69" s="145" customFormat="1" ht="20.25" customHeight="1">
      <c r="A97" s="141"/>
      <c r="B97" s="852"/>
      <c r="C97" s="852"/>
      <c r="D97" s="852"/>
      <c r="E97" s="852"/>
      <c r="F97" s="852"/>
      <c r="G97" s="852"/>
      <c r="H97" s="852"/>
      <c r="I97" s="852"/>
      <c r="J97" s="852"/>
      <c r="K97" s="846"/>
      <c r="L97" s="847"/>
      <c r="M97" s="847"/>
      <c r="N97" s="847"/>
      <c r="O97" s="847"/>
      <c r="P97" s="847"/>
      <c r="Q97" s="847"/>
      <c r="R97" s="847"/>
      <c r="S97" s="847"/>
      <c r="T97" s="847"/>
      <c r="U97" s="847"/>
      <c r="V97" s="847"/>
      <c r="W97" s="847"/>
      <c r="X97" s="847"/>
      <c r="Y97" s="847"/>
      <c r="Z97" s="847"/>
      <c r="AA97" s="847"/>
      <c r="AB97" s="847"/>
      <c r="AC97" s="847"/>
      <c r="AD97" s="847"/>
      <c r="AE97" s="847"/>
      <c r="AF97" s="847"/>
      <c r="AG97" s="847"/>
      <c r="AH97" s="847"/>
      <c r="AI97" s="847"/>
      <c r="AJ97" s="847"/>
      <c r="AK97" s="847"/>
      <c r="AL97" s="847"/>
      <c r="AM97" s="847"/>
      <c r="AN97" s="847"/>
      <c r="AO97" s="847"/>
      <c r="AP97" s="847"/>
      <c r="AQ97" s="847"/>
      <c r="AR97" s="847"/>
      <c r="AS97" s="847"/>
      <c r="AT97" s="847"/>
      <c r="AU97" s="847"/>
      <c r="AV97" s="847"/>
      <c r="AW97" s="847"/>
      <c r="AX97" s="847"/>
      <c r="AY97" s="847"/>
      <c r="AZ97" s="847"/>
      <c r="BA97" s="847"/>
      <c r="BB97" s="847"/>
      <c r="BC97" s="847"/>
      <c r="BD97" s="847"/>
      <c r="BE97" s="847"/>
      <c r="BF97" s="847"/>
      <c r="BG97" s="847"/>
      <c r="BH97" s="847"/>
      <c r="BI97" s="847"/>
      <c r="BJ97" s="847"/>
      <c r="BK97" s="847"/>
      <c r="BL97" s="847"/>
      <c r="BM97" s="847"/>
      <c r="BN97" s="847"/>
      <c r="BO97" s="847"/>
      <c r="BP97" s="847"/>
      <c r="BQ97" s="848"/>
    </row>
    <row r="98" spans="1:69" s="145" customFormat="1" ht="20.25" customHeight="1">
      <c r="A98" s="141"/>
      <c r="B98" s="852"/>
      <c r="C98" s="852"/>
      <c r="D98" s="852"/>
      <c r="E98" s="852"/>
      <c r="F98" s="852"/>
      <c r="G98" s="852"/>
      <c r="H98" s="852"/>
      <c r="I98" s="852"/>
      <c r="J98" s="852"/>
      <c r="K98" s="846"/>
      <c r="L98" s="847"/>
      <c r="M98" s="847"/>
      <c r="N98" s="847"/>
      <c r="O98" s="847"/>
      <c r="P98" s="847"/>
      <c r="Q98" s="847"/>
      <c r="R98" s="847"/>
      <c r="S98" s="847"/>
      <c r="T98" s="847"/>
      <c r="U98" s="847"/>
      <c r="V98" s="847"/>
      <c r="W98" s="847"/>
      <c r="X98" s="847"/>
      <c r="Y98" s="847"/>
      <c r="Z98" s="847"/>
      <c r="AA98" s="847"/>
      <c r="AB98" s="847"/>
      <c r="AC98" s="847"/>
      <c r="AD98" s="847"/>
      <c r="AE98" s="847"/>
      <c r="AF98" s="847"/>
      <c r="AG98" s="847"/>
      <c r="AH98" s="847"/>
      <c r="AI98" s="847"/>
      <c r="AJ98" s="847"/>
      <c r="AK98" s="847"/>
      <c r="AL98" s="847"/>
      <c r="AM98" s="847"/>
      <c r="AN98" s="847"/>
      <c r="AO98" s="847"/>
      <c r="AP98" s="847"/>
      <c r="AQ98" s="847"/>
      <c r="AR98" s="847"/>
      <c r="AS98" s="847"/>
      <c r="AT98" s="847"/>
      <c r="AU98" s="847"/>
      <c r="AV98" s="847"/>
      <c r="AW98" s="847"/>
      <c r="AX98" s="847"/>
      <c r="AY98" s="847"/>
      <c r="AZ98" s="847"/>
      <c r="BA98" s="847"/>
      <c r="BB98" s="847"/>
      <c r="BC98" s="847"/>
      <c r="BD98" s="847"/>
      <c r="BE98" s="847"/>
      <c r="BF98" s="847"/>
      <c r="BG98" s="847"/>
      <c r="BH98" s="847"/>
      <c r="BI98" s="847"/>
      <c r="BJ98" s="847"/>
      <c r="BK98" s="847"/>
      <c r="BL98" s="847"/>
      <c r="BM98" s="847"/>
      <c r="BN98" s="847"/>
      <c r="BO98" s="847"/>
      <c r="BP98" s="847"/>
      <c r="BQ98" s="848"/>
    </row>
    <row r="99" spans="1:69" s="145" customFormat="1" ht="20.25" customHeight="1">
      <c r="A99" s="141"/>
      <c r="B99" s="852"/>
      <c r="C99" s="852"/>
      <c r="D99" s="852"/>
      <c r="E99" s="852"/>
      <c r="F99" s="852"/>
      <c r="G99" s="852"/>
      <c r="H99" s="852"/>
      <c r="I99" s="852"/>
      <c r="J99" s="852"/>
      <c r="K99" s="846"/>
      <c r="L99" s="847"/>
      <c r="M99" s="847"/>
      <c r="N99" s="847"/>
      <c r="O99" s="847"/>
      <c r="P99" s="847"/>
      <c r="Q99" s="847"/>
      <c r="R99" s="847"/>
      <c r="S99" s="847"/>
      <c r="T99" s="847"/>
      <c r="U99" s="847"/>
      <c r="V99" s="847"/>
      <c r="W99" s="847"/>
      <c r="X99" s="847"/>
      <c r="Y99" s="847"/>
      <c r="Z99" s="847"/>
      <c r="AA99" s="847"/>
      <c r="AB99" s="847"/>
      <c r="AC99" s="847"/>
      <c r="AD99" s="847"/>
      <c r="AE99" s="847"/>
      <c r="AF99" s="847"/>
      <c r="AG99" s="847"/>
      <c r="AH99" s="847"/>
      <c r="AI99" s="847"/>
      <c r="AJ99" s="847"/>
      <c r="AK99" s="847"/>
      <c r="AL99" s="847"/>
      <c r="AM99" s="847"/>
      <c r="AN99" s="847"/>
      <c r="AO99" s="847"/>
      <c r="AP99" s="847"/>
      <c r="AQ99" s="847"/>
      <c r="AR99" s="847"/>
      <c r="AS99" s="847"/>
      <c r="AT99" s="847"/>
      <c r="AU99" s="847"/>
      <c r="AV99" s="847"/>
      <c r="AW99" s="847"/>
      <c r="AX99" s="847"/>
      <c r="AY99" s="847"/>
      <c r="AZ99" s="847"/>
      <c r="BA99" s="847"/>
      <c r="BB99" s="847"/>
      <c r="BC99" s="847"/>
      <c r="BD99" s="847"/>
      <c r="BE99" s="847"/>
      <c r="BF99" s="847"/>
      <c r="BG99" s="847"/>
      <c r="BH99" s="847"/>
      <c r="BI99" s="847"/>
      <c r="BJ99" s="847"/>
      <c r="BK99" s="847"/>
      <c r="BL99" s="847"/>
      <c r="BM99" s="847"/>
      <c r="BN99" s="847"/>
      <c r="BO99" s="847"/>
      <c r="BP99" s="847"/>
      <c r="BQ99" s="848"/>
    </row>
    <row r="100" spans="1:69" s="145" customFormat="1" ht="20.25" customHeight="1">
      <c r="A100" s="141"/>
      <c r="B100" s="852"/>
      <c r="C100" s="852"/>
      <c r="D100" s="852"/>
      <c r="E100" s="852"/>
      <c r="F100" s="852"/>
      <c r="G100" s="852"/>
      <c r="H100" s="852"/>
      <c r="I100" s="852"/>
      <c r="J100" s="852"/>
      <c r="K100" s="846"/>
      <c r="L100" s="847"/>
      <c r="M100" s="847"/>
      <c r="N100" s="847"/>
      <c r="O100" s="847"/>
      <c r="P100" s="847"/>
      <c r="Q100" s="847"/>
      <c r="R100" s="847"/>
      <c r="S100" s="847"/>
      <c r="T100" s="847"/>
      <c r="U100" s="847"/>
      <c r="V100" s="847"/>
      <c r="W100" s="847"/>
      <c r="X100" s="847"/>
      <c r="Y100" s="847"/>
      <c r="Z100" s="847"/>
      <c r="AA100" s="847"/>
      <c r="AB100" s="847"/>
      <c r="AC100" s="847"/>
      <c r="AD100" s="847"/>
      <c r="AE100" s="847"/>
      <c r="AF100" s="847"/>
      <c r="AG100" s="847"/>
      <c r="AH100" s="847"/>
      <c r="AI100" s="847"/>
      <c r="AJ100" s="847"/>
      <c r="AK100" s="847"/>
      <c r="AL100" s="847"/>
      <c r="AM100" s="847"/>
      <c r="AN100" s="847"/>
      <c r="AO100" s="847"/>
      <c r="AP100" s="847"/>
      <c r="AQ100" s="847"/>
      <c r="AR100" s="847"/>
      <c r="AS100" s="847"/>
      <c r="AT100" s="847"/>
      <c r="AU100" s="847"/>
      <c r="AV100" s="847"/>
      <c r="AW100" s="847"/>
      <c r="AX100" s="847"/>
      <c r="AY100" s="847"/>
      <c r="AZ100" s="847"/>
      <c r="BA100" s="847"/>
      <c r="BB100" s="847"/>
      <c r="BC100" s="847"/>
      <c r="BD100" s="847"/>
      <c r="BE100" s="847"/>
      <c r="BF100" s="847"/>
      <c r="BG100" s="847"/>
      <c r="BH100" s="847"/>
      <c r="BI100" s="847"/>
      <c r="BJ100" s="847"/>
      <c r="BK100" s="847"/>
      <c r="BL100" s="847"/>
      <c r="BM100" s="847"/>
      <c r="BN100" s="847"/>
      <c r="BO100" s="847"/>
      <c r="BP100" s="847"/>
      <c r="BQ100" s="848"/>
    </row>
    <row r="101" spans="1:69" s="145" customFormat="1" ht="20.25" customHeight="1">
      <c r="A101" s="141"/>
      <c r="B101" s="852"/>
      <c r="C101" s="852"/>
      <c r="D101" s="852"/>
      <c r="E101" s="852"/>
      <c r="F101" s="852"/>
      <c r="G101" s="852"/>
      <c r="H101" s="852"/>
      <c r="I101" s="852"/>
      <c r="J101" s="852"/>
      <c r="K101" s="849"/>
      <c r="L101" s="850"/>
      <c r="M101" s="850"/>
      <c r="N101" s="850"/>
      <c r="O101" s="850"/>
      <c r="P101" s="850"/>
      <c r="Q101" s="850"/>
      <c r="R101" s="850"/>
      <c r="S101" s="850"/>
      <c r="T101" s="850"/>
      <c r="U101" s="850"/>
      <c r="V101" s="850"/>
      <c r="W101" s="850"/>
      <c r="X101" s="850"/>
      <c r="Y101" s="850"/>
      <c r="Z101" s="850"/>
      <c r="AA101" s="850"/>
      <c r="AB101" s="850"/>
      <c r="AC101" s="850"/>
      <c r="AD101" s="850"/>
      <c r="AE101" s="850"/>
      <c r="AF101" s="850"/>
      <c r="AG101" s="850"/>
      <c r="AH101" s="850"/>
      <c r="AI101" s="850"/>
      <c r="AJ101" s="850"/>
      <c r="AK101" s="850"/>
      <c r="AL101" s="850"/>
      <c r="AM101" s="850"/>
      <c r="AN101" s="850"/>
      <c r="AO101" s="850"/>
      <c r="AP101" s="850"/>
      <c r="AQ101" s="850"/>
      <c r="AR101" s="850"/>
      <c r="AS101" s="850"/>
      <c r="AT101" s="850"/>
      <c r="AU101" s="850"/>
      <c r="AV101" s="850"/>
      <c r="AW101" s="850"/>
      <c r="AX101" s="850"/>
      <c r="AY101" s="850"/>
      <c r="AZ101" s="850"/>
      <c r="BA101" s="850"/>
      <c r="BB101" s="850"/>
      <c r="BC101" s="850"/>
      <c r="BD101" s="850"/>
      <c r="BE101" s="850"/>
      <c r="BF101" s="850"/>
      <c r="BG101" s="850"/>
      <c r="BH101" s="850"/>
      <c r="BI101" s="850"/>
      <c r="BJ101" s="850"/>
      <c r="BK101" s="850"/>
      <c r="BL101" s="850"/>
      <c r="BM101" s="850"/>
      <c r="BN101" s="850"/>
      <c r="BO101" s="850"/>
      <c r="BP101" s="850"/>
      <c r="BQ101" s="851"/>
    </row>
    <row r="102" spans="1:69" s="145" customFormat="1" ht="20.25" customHeight="1">
      <c r="A102" s="141"/>
      <c r="B102" s="852" t="s">
        <v>349</v>
      </c>
      <c r="C102" s="852"/>
      <c r="D102" s="852"/>
      <c r="E102" s="852"/>
      <c r="F102" s="852"/>
      <c r="G102" s="852"/>
      <c r="H102" s="852"/>
      <c r="I102" s="852"/>
      <c r="J102" s="852"/>
      <c r="K102" s="843" t="s">
        <v>629</v>
      </c>
      <c r="L102" s="844"/>
      <c r="M102" s="844"/>
      <c r="N102" s="844"/>
      <c r="O102" s="844"/>
      <c r="P102" s="844"/>
      <c r="Q102" s="844"/>
      <c r="R102" s="844"/>
      <c r="S102" s="844"/>
      <c r="T102" s="844"/>
      <c r="U102" s="844"/>
      <c r="V102" s="844"/>
      <c r="W102" s="844"/>
      <c r="X102" s="844"/>
      <c r="Y102" s="844"/>
      <c r="Z102" s="844"/>
      <c r="AA102" s="844"/>
      <c r="AB102" s="844"/>
      <c r="AC102" s="844"/>
      <c r="AD102" s="844"/>
      <c r="AE102" s="844"/>
      <c r="AF102" s="844"/>
      <c r="AG102" s="844"/>
      <c r="AH102" s="844"/>
      <c r="AI102" s="844"/>
      <c r="AJ102" s="844"/>
      <c r="AK102" s="844"/>
      <c r="AL102" s="844"/>
      <c r="AM102" s="844"/>
      <c r="AN102" s="844"/>
      <c r="AO102" s="844"/>
      <c r="AP102" s="844"/>
      <c r="AQ102" s="844"/>
      <c r="AR102" s="844"/>
      <c r="AS102" s="844"/>
      <c r="AT102" s="844"/>
      <c r="AU102" s="844"/>
      <c r="AV102" s="844"/>
      <c r="AW102" s="844"/>
      <c r="AX102" s="844"/>
      <c r="AY102" s="844"/>
      <c r="AZ102" s="844"/>
      <c r="BA102" s="844"/>
      <c r="BB102" s="844"/>
      <c r="BC102" s="844"/>
      <c r="BD102" s="844"/>
      <c r="BE102" s="844"/>
      <c r="BF102" s="844"/>
      <c r="BG102" s="844"/>
      <c r="BH102" s="844"/>
      <c r="BI102" s="844"/>
      <c r="BJ102" s="844"/>
      <c r="BK102" s="844"/>
      <c r="BL102" s="844"/>
      <c r="BM102" s="844"/>
      <c r="BN102" s="844"/>
      <c r="BO102" s="844"/>
      <c r="BP102" s="844"/>
      <c r="BQ102" s="845"/>
    </row>
    <row r="103" spans="1:69" s="145" customFormat="1" ht="20.25" customHeight="1">
      <c r="A103" s="141"/>
      <c r="B103" s="852"/>
      <c r="C103" s="852"/>
      <c r="D103" s="852"/>
      <c r="E103" s="852"/>
      <c r="F103" s="852"/>
      <c r="G103" s="852"/>
      <c r="H103" s="852"/>
      <c r="I103" s="852"/>
      <c r="J103" s="852"/>
      <c r="K103" s="846"/>
      <c r="L103" s="847"/>
      <c r="M103" s="847"/>
      <c r="N103" s="847"/>
      <c r="O103" s="847"/>
      <c r="P103" s="847"/>
      <c r="Q103" s="847"/>
      <c r="R103" s="847"/>
      <c r="S103" s="847"/>
      <c r="T103" s="847"/>
      <c r="U103" s="847"/>
      <c r="V103" s="847"/>
      <c r="W103" s="847"/>
      <c r="X103" s="847"/>
      <c r="Y103" s="847"/>
      <c r="Z103" s="847"/>
      <c r="AA103" s="847"/>
      <c r="AB103" s="847"/>
      <c r="AC103" s="847"/>
      <c r="AD103" s="847"/>
      <c r="AE103" s="847"/>
      <c r="AF103" s="847"/>
      <c r="AG103" s="847"/>
      <c r="AH103" s="847"/>
      <c r="AI103" s="847"/>
      <c r="AJ103" s="847"/>
      <c r="AK103" s="847"/>
      <c r="AL103" s="847"/>
      <c r="AM103" s="847"/>
      <c r="AN103" s="847"/>
      <c r="AO103" s="847"/>
      <c r="AP103" s="847"/>
      <c r="AQ103" s="847"/>
      <c r="AR103" s="847"/>
      <c r="AS103" s="847"/>
      <c r="AT103" s="847"/>
      <c r="AU103" s="847"/>
      <c r="AV103" s="847"/>
      <c r="AW103" s="847"/>
      <c r="AX103" s="847"/>
      <c r="AY103" s="847"/>
      <c r="AZ103" s="847"/>
      <c r="BA103" s="847"/>
      <c r="BB103" s="847"/>
      <c r="BC103" s="847"/>
      <c r="BD103" s="847"/>
      <c r="BE103" s="847"/>
      <c r="BF103" s="847"/>
      <c r="BG103" s="847"/>
      <c r="BH103" s="847"/>
      <c r="BI103" s="847"/>
      <c r="BJ103" s="847"/>
      <c r="BK103" s="847"/>
      <c r="BL103" s="847"/>
      <c r="BM103" s="847"/>
      <c r="BN103" s="847"/>
      <c r="BO103" s="847"/>
      <c r="BP103" s="847"/>
      <c r="BQ103" s="848"/>
    </row>
    <row r="104" spans="1:69" s="145" customFormat="1" ht="20.25" customHeight="1">
      <c r="A104" s="141"/>
      <c r="B104" s="852"/>
      <c r="C104" s="852"/>
      <c r="D104" s="852"/>
      <c r="E104" s="852"/>
      <c r="F104" s="852"/>
      <c r="G104" s="852"/>
      <c r="H104" s="852"/>
      <c r="I104" s="852"/>
      <c r="J104" s="852"/>
      <c r="K104" s="846"/>
      <c r="L104" s="847"/>
      <c r="M104" s="847"/>
      <c r="N104" s="847"/>
      <c r="O104" s="847"/>
      <c r="P104" s="847"/>
      <c r="Q104" s="847"/>
      <c r="R104" s="847"/>
      <c r="S104" s="847"/>
      <c r="T104" s="847"/>
      <c r="U104" s="847"/>
      <c r="V104" s="847"/>
      <c r="W104" s="847"/>
      <c r="X104" s="847"/>
      <c r="Y104" s="847"/>
      <c r="Z104" s="847"/>
      <c r="AA104" s="847"/>
      <c r="AB104" s="847"/>
      <c r="AC104" s="847"/>
      <c r="AD104" s="847"/>
      <c r="AE104" s="847"/>
      <c r="AF104" s="847"/>
      <c r="AG104" s="847"/>
      <c r="AH104" s="847"/>
      <c r="AI104" s="847"/>
      <c r="AJ104" s="847"/>
      <c r="AK104" s="847"/>
      <c r="AL104" s="847"/>
      <c r="AM104" s="847"/>
      <c r="AN104" s="847"/>
      <c r="AO104" s="847"/>
      <c r="AP104" s="847"/>
      <c r="AQ104" s="847"/>
      <c r="AR104" s="847"/>
      <c r="AS104" s="847"/>
      <c r="AT104" s="847"/>
      <c r="AU104" s="847"/>
      <c r="AV104" s="847"/>
      <c r="AW104" s="847"/>
      <c r="AX104" s="847"/>
      <c r="AY104" s="847"/>
      <c r="AZ104" s="847"/>
      <c r="BA104" s="847"/>
      <c r="BB104" s="847"/>
      <c r="BC104" s="847"/>
      <c r="BD104" s="847"/>
      <c r="BE104" s="847"/>
      <c r="BF104" s="847"/>
      <c r="BG104" s="847"/>
      <c r="BH104" s="847"/>
      <c r="BI104" s="847"/>
      <c r="BJ104" s="847"/>
      <c r="BK104" s="847"/>
      <c r="BL104" s="847"/>
      <c r="BM104" s="847"/>
      <c r="BN104" s="847"/>
      <c r="BO104" s="847"/>
      <c r="BP104" s="847"/>
      <c r="BQ104" s="848"/>
    </row>
    <row r="105" spans="1:69" s="145" customFormat="1" ht="20.25" customHeight="1">
      <c r="A105" s="141"/>
      <c r="B105" s="852"/>
      <c r="C105" s="852"/>
      <c r="D105" s="852"/>
      <c r="E105" s="852"/>
      <c r="F105" s="852"/>
      <c r="G105" s="852"/>
      <c r="H105" s="852"/>
      <c r="I105" s="852"/>
      <c r="J105" s="852"/>
      <c r="K105" s="846"/>
      <c r="L105" s="847"/>
      <c r="M105" s="847"/>
      <c r="N105" s="847"/>
      <c r="O105" s="847"/>
      <c r="P105" s="847"/>
      <c r="Q105" s="847"/>
      <c r="R105" s="847"/>
      <c r="S105" s="847"/>
      <c r="T105" s="847"/>
      <c r="U105" s="847"/>
      <c r="V105" s="847"/>
      <c r="W105" s="847"/>
      <c r="X105" s="847"/>
      <c r="Y105" s="847"/>
      <c r="Z105" s="847"/>
      <c r="AA105" s="847"/>
      <c r="AB105" s="847"/>
      <c r="AC105" s="847"/>
      <c r="AD105" s="847"/>
      <c r="AE105" s="847"/>
      <c r="AF105" s="847"/>
      <c r="AG105" s="847"/>
      <c r="AH105" s="847"/>
      <c r="AI105" s="847"/>
      <c r="AJ105" s="847"/>
      <c r="AK105" s="847"/>
      <c r="AL105" s="847"/>
      <c r="AM105" s="847"/>
      <c r="AN105" s="847"/>
      <c r="AO105" s="847"/>
      <c r="AP105" s="847"/>
      <c r="AQ105" s="847"/>
      <c r="AR105" s="847"/>
      <c r="AS105" s="847"/>
      <c r="AT105" s="847"/>
      <c r="AU105" s="847"/>
      <c r="AV105" s="847"/>
      <c r="AW105" s="847"/>
      <c r="AX105" s="847"/>
      <c r="AY105" s="847"/>
      <c r="AZ105" s="847"/>
      <c r="BA105" s="847"/>
      <c r="BB105" s="847"/>
      <c r="BC105" s="847"/>
      <c r="BD105" s="847"/>
      <c r="BE105" s="847"/>
      <c r="BF105" s="847"/>
      <c r="BG105" s="847"/>
      <c r="BH105" s="847"/>
      <c r="BI105" s="847"/>
      <c r="BJ105" s="847"/>
      <c r="BK105" s="847"/>
      <c r="BL105" s="847"/>
      <c r="BM105" s="847"/>
      <c r="BN105" s="847"/>
      <c r="BO105" s="847"/>
      <c r="BP105" s="847"/>
      <c r="BQ105" s="848"/>
    </row>
    <row r="106" spans="1:69" s="145" customFormat="1" ht="20.25" customHeight="1">
      <c r="A106" s="141"/>
      <c r="B106" s="852"/>
      <c r="C106" s="852"/>
      <c r="D106" s="852"/>
      <c r="E106" s="852"/>
      <c r="F106" s="852"/>
      <c r="G106" s="852"/>
      <c r="H106" s="852"/>
      <c r="I106" s="852"/>
      <c r="J106" s="852"/>
      <c r="K106" s="846"/>
      <c r="L106" s="847"/>
      <c r="M106" s="847"/>
      <c r="N106" s="847"/>
      <c r="O106" s="847"/>
      <c r="P106" s="847"/>
      <c r="Q106" s="847"/>
      <c r="R106" s="847"/>
      <c r="S106" s="847"/>
      <c r="T106" s="847"/>
      <c r="U106" s="847"/>
      <c r="V106" s="847"/>
      <c r="W106" s="847"/>
      <c r="X106" s="847"/>
      <c r="Y106" s="847"/>
      <c r="Z106" s="847"/>
      <c r="AA106" s="847"/>
      <c r="AB106" s="847"/>
      <c r="AC106" s="847"/>
      <c r="AD106" s="847"/>
      <c r="AE106" s="847"/>
      <c r="AF106" s="847"/>
      <c r="AG106" s="847"/>
      <c r="AH106" s="847"/>
      <c r="AI106" s="847"/>
      <c r="AJ106" s="847"/>
      <c r="AK106" s="847"/>
      <c r="AL106" s="847"/>
      <c r="AM106" s="847"/>
      <c r="AN106" s="847"/>
      <c r="AO106" s="847"/>
      <c r="AP106" s="847"/>
      <c r="AQ106" s="847"/>
      <c r="AR106" s="847"/>
      <c r="AS106" s="847"/>
      <c r="AT106" s="847"/>
      <c r="AU106" s="847"/>
      <c r="AV106" s="847"/>
      <c r="AW106" s="847"/>
      <c r="AX106" s="847"/>
      <c r="AY106" s="847"/>
      <c r="AZ106" s="847"/>
      <c r="BA106" s="847"/>
      <c r="BB106" s="847"/>
      <c r="BC106" s="847"/>
      <c r="BD106" s="847"/>
      <c r="BE106" s="847"/>
      <c r="BF106" s="847"/>
      <c r="BG106" s="847"/>
      <c r="BH106" s="847"/>
      <c r="BI106" s="847"/>
      <c r="BJ106" s="847"/>
      <c r="BK106" s="847"/>
      <c r="BL106" s="847"/>
      <c r="BM106" s="847"/>
      <c r="BN106" s="847"/>
      <c r="BO106" s="847"/>
      <c r="BP106" s="847"/>
      <c r="BQ106" s="848"/>
    </row>
    <row r="107" spans="1:69" s="145" customFormat="1" ht="20.25" customHeight="1">
      <c r="A107" s="141"/>
      <c r="B107" s="852"/>
      <c r="C107" s="852"/>
      <c r="D107" s="852"/>
      <c r="E107" s="852"/>
      <c r="F107" s="852"/>
      <c r="G107" s="852"/>
      <c r="H107" s="852"/>
      <c r="I107" s="852"/>
      <c r="J107" s="852"/>
      <c r="K107" s="849"/>
      <c r="L107" s="850"/>
      <c r="M107" s="850"/>
      <c r="N107" s="850"/>
      <c r="O107" s="850"/>
      <c r="P107" s="850"/>
      <c r="Q107" s="850"/>
      <c r="R107" s="850"/>
      <c r="S107" s="850"/>
      <c r="T107" s="850"/>
      <c r="U107" s="850"/>
      <c r="V107" s="850"/>
      <c r="W107" s="850"/>
      <c r="X107" s="850"/>
      <c r="Y107" s="850"/>
      <c r="Z107" s="850"/>
      <c r="AA107" s="850"/>
      <c r="AB107" s="850"/>
      <c r="AC107" s="850"/>
      <c r="AD107" s="850"/>
      <c r="AE107" s="850"/>
      <c r="AF107" s="850"/>
      <c r="AG107" s="850"/>
      <c r="AH107" s="850"/>
      <c r="AI107" s="850"/>
      <c r="AJ107" s="850"/>
      <c r="AK107" s="850"/>
      <c r="AL107" s="850"/>
      <c r="AM107" s="850"/>
      <c r="AN107" s="850"/>
      <c r="AO107" s="850"/>
      <c r="AP107" s="850"/>
      <c r="AQ107" s="850"/>
      <c r="AR107" s="850"/>
      <c r="AS107" s="850"/>
      <c r="AT107" s="850"/>
      <c r="AU107" s="850"/>
      <c r="AV107" s="850"/>
      <c r="AW107" s="850"/>
      <c r="AX107" s="850"/>
      <c r="AY107" s="850"/>
      <c r="AZ107" s="850"/>
      <c r="BA107" s="850"/>
      <c r="BB107" s="850"/>
      <c r="BC107" s="850"/>
      <c r="BD107" s="850"/>
      <c r="BE107" s="850"/>
      <c r="BF107" s="850"/>
      <c r="BG107" s="850"/>
      <c r="BH107" s="850"/>
      <c r="BI107" s="850"/>
      <c r="BJ107" s="850"/>
      <c r="BK107" s="850"/>
      <c r="BL107" s="850"/>
      <c r="BM107" s="850"/>
      <c r="BN107" s="850"/>
      <c r="BO107" s="850"/>
      <c r="BP107" s="850"/>
      <c r="BQ107" s="851"/>
    </row>
    <row r="108" spans="1:69" s="145" customFormat="1" ht="20.25" customHeight="1">
      <c r="A108" s="141"/>
      <c r="B108" s="852" t="s">
        <v>350</v>
      </c>
      <c r="C108" s="852"/>
      <c r="D108" s="852"/>
      <c r="E108" s="852"/>
      <c r="F108" s="852"/>
      <c r="G108" s="852"/>
      <c r="H108" s="852"/>
      <c r="I108" s="852"/>
      <c r="J108" s="852"/>
      <c r="K108" s="843" t="s">
        <v>630</v>
      </c>
      <c r="L108" s="844"/>
      <c r="M108" s="844"/>
      <c r="N108" s="844"/>
      <c r="O108" s="844"/>
      <c r="P108" s="844"/>
      <c r="Q108" s="844"/>
      <c r="R108" s="844"/>
      <c r="S108" s="844"/>
      <c r="T108" s="844"/>
      <c r="U108" s="844"/>
      <c r="V108" s="844"/>
      <c r="W108" s="844"/>
      <c r="X108" s="844"/>
      <c r="Y108" s="844"/>
      <c r="Z108" s="844"/>
      <c r="AA108" s="844"/>
      <c r="AB108" s="844"/>
      <c r="AC108" s="844"/>
      <c r="AD108" s="844"/>
      <c r="AE108" s="844"/>
      <c r="AF108" s="844"/>
      <c r="AG108" s="844"/>
      <c r="AH108" s="844"/>
      <c r="AI108" s="844"/>
      <c r="AJ108" s="844"/>
      <c r="AK108" s="844"/>
      <c r="AL108" s="844"/>
      <c r="AM108" s="844"/>
      <c r="AN108" s="844"/>
      <c r="AO108" s="844"/>
      <c r="AP108" s="844"/>
      <c r="AQ108" s="844"/>
      <c r="AR108" s="844"/>
      <c r="AS108" s="844"/>
      <c r="AT108" s="844"/>
      <c r="AU108" s="844"/>
      <c r="AV108" s="844"/>
      <c r="AW108" s="844"/>
      <c r="AX108" s="844"/>
      <c r="AY108" s="844"/>
      <c r="AZ108" s="844"/>
      <c r="BA108" s="844"/>
      <c r="BB108" s="844"/>
      <c r="BC108" s="844"/>
      <c r="BD108" s="844"/>
      <c r="BE108" s="844"/>
      <c r="BF108" s="844"/>
      <c r="BG108" s="844"/>
      <c r="BH108" s="844"/>
      <c r="BI108" s="844"/>
      <c r="BJ108" s="844"/>
      <c r="BK108" s="844"/>
      <c r="BL108" s="844"/>
      <c r="BM108" s="844"/>
      <c r="BN108" s="844"/>
      <c r="BO108" s="844"/>
      <c r="BP108" s="844"/>
      <c r="BQ108" s="845"/>
    </row>
    <row r="109" spans="1:69" s="145" customFormat="1" ht="20.25" customHeight="1">
      <c r="A109" s="141"/>
      <c r="B109" s="852"/>
      <c r="C109" s="852"/>
      <c r="D109" s="852"/>
      <c r="E109" s="852"/>
      <c r="F109" s="852"/>
      <c r="G109" s="852"/>
      <c r="H109" s="852"/>
      <c r="I109" s="852"/>
      <c r="J109" s="852"/>
      <c r="K109" s="846"/>
      <c r="L109" s="847"/>
      <c r="M109" s="847"/>
      <c r="N109" s="847"/>
      <c r="O109" s="847"/>
      <c r="P109" s="847"/>
      <c r="Q109" s="847"/>
      <c r="R109" s="847"/>
      <c r="S109" s="847"/>
      <c r="T109" s="847"/>
      <c r="U109" s="847"/>
      <c r="V109" s="847"/>
      <c r="W109" s="847"/>
      <c r="X109" s="847"/>
      <c r="Y109" s="847"/>
      <c r="Z109" s="847"/>
      <c r="AA109" s="847"/>
      <c r="AB109" s="847"/>
      <c r="AC109" s="847"/>
      <c r="AD109" s="847"/>
      <c r="AE109" s="847"/>
      <c r="AF109" s="847"/>
      <c r="AG109" s="847"/>
      <c r="AH109" s="847"/>
      <c r="AI109" s="847"/>
      <c r="AJ109" s="847"/>
      <c r="AK109" s="847"/>
      <c r="AL109" s="847"/>
      <c r="AM109" s="847"/>
      <c r="AN109" s="847"/>
      <c r="AO109" s="847"/>
      <c r="AP109" s="847"/>
      <c r="AQ109" s="847"/>
      <c r="AR109" s="847"/>
      <c r="AS109" s="847"/>
      <c r="AT109" s="847"/>
      <c r="AU109" s="847"/>
      <c r="AV109" s="847"/>
      <c r="AW109" s="847"/>
      <c r="AX109" s="847"/>
      <c r="AY109" s="847"/>
      <c r="AZ109" s="847"/>
      <c r="BA109" s="847"/>
      <c r="BB109" s="847"/>
      <c r="BC109" s="847"/>
      <c r="BD109" s="847"/>
      <c r="BE109" s="847"/>
      <c r="BF109" s="847"/>
      <c r="BG109" s="847"/>
      <c r="BH109" s="847"/>
      <c r="BI109" s="847"/>
      <c r="BJ109" s="847"/>
      <c r="BK109" s="847"/>
      <c r="BL109" s="847"/>
      <c r="BM109" s="847"/>
      <c r="BN109" s="847"/>
      <c r="BO109" s="847"/>
      <c r="BP109" s="847"/>
      <c r="BQ109" s="848"/>
    </row>
    <row r="110" spans="1:69" s="145" customFormat="1" ht="20.25" customHeight="1">
      <c r="A110" s="141"/>
      <c r="B110" s="852"/>
      <c r="C110" s="852"/>
      <c r="D110" s="852"/>
      <c r="E110" s="852"/>
      <c r="F110" s="852"/>
      <c r="G110" s="852"/>
      <c r="H110" s="852"/>
      <c r="I110" s="852"/>
      <c r="J110" s="852"/>
      <c r="K110" s="846"/>
      <c r="L110" s="847"/>
      <c r="M110" s="847"/>
      <c r="N110" s="847"/>
      <c r="O110" s="847"/>
      <c r="P110" s="847"/>
      <c r="Q110" s="847"/>
      <c r="R110" s="847"/>
      <c r="S110" s="847"/>
      <c r="T110" s="847"/>
      <c r="U110" s="847"/>
      <c r="V110" s="847"/>
      <c r="W110" s="847"/>
      <c r="X110" s="847"/>
      <c r="Y110" s="847"/>
      <c r="Z110" s="847"/>
      <c r="AA110" s="847"/>
      <c r="AB110" s="847"/>
      <c r="AC110" s="847"/>
      <c r="AD110" s="847"/>
      <c r="AE110" s="847"/>
      <c r="AF110" s="847"/>
      <c r="AG110" s="847"/>
      <c r="AH110" s="847"/>
      <c r="AI110" s="847"/>
      <c r="AJ110" s="847"/>
      <c r="AK110" s="847"/>
      <c r="AL110" s="847"/>
      <c r="AM110" s="847"/>
      <c r="AN110" s="847"/>
      <c r="AO110" s="847"/>
      <c r="AP110" s="847"/>
      <c r="AQ110" s="847"/>
      <c r="AR110" s="847"/>
      <c r="AS110" s="847"/>
      <c r="AT110" s="847"/>
      <c r="AU110" s="847"/>
      <c r="AV110" s="847"/>
      <c r="AW110" s="847"/>
      <c r="AX110" s="847"/>
      <c r="AY110" s="847"/>
      <c r="AZ110" s="847"/>
      <c r="BA110" s="847"/>
      <c r="BB110" s="847"/>
      <c r="BC110" s="847"/>
      <c r="BD110" s="847"/>
      <c r="BE110" s="847"/>
      <c r="BF110" s="847"/>
      <c r="BG110" s="847"/>
      <c r="BH110" s="847"/>
      <c r="BI110" s="847"/>
      <c r="BJ110" s="847"/>
      <c r="BK110" s="847"/>
      <c r="BL110" s="847"/>
      <c r="BM110" s="847"/>
      <c r="BN110" s="847"/>
      <c r="BO110" s="847"/>
      <c r="BP110" s="847"/>
      <c r="BQ110" s="848"/>
    </row>
    <row r="111" spans="1:69" s="145" customFormat="1" ht="20.25" customHeight="1">
      <c r="A111" s="141"/>
      <c r="B111" s="852"/>
      <c r="C111" s="852"/>
      <c r="D111" s="852"/>
      <c r="E111" s="852"/>
      <c r="F111" s="852"/>
      <c r="G111" s="852"/>
      <c r="H111" s="852"/>
      <c r="I111" s="852"/>
      <c r="J111" s="852"/>
      <c r="K111" s="846"/>
      <c r="L111" s="847"/>
      <c r="M111" s="847"/>
      <c r="N111" s="847"/>
      <c r="O111" s="847"/>
      <c r="P111" s="847"/>
      <c r="Q111" s="847"/>
      <c r="R111" s="847"/>
      <c r="S111" s="847"/>
      <c r="T111" s="847"/>
      <c r="U111" s="847"/>
      <c r="V111" s="847"/>
      <c r="W111" s="847"/>
      <c r="X111" s="847"/>
      <c r="Y111" s="847"/>
      <c r="Z111" s="847"/>
      <c r="AA111" s="847"/>
      <c r="AB111" s="847"/>
      <c r="AC111" s="847"/>
      <c r="AD111" s="847"/>
      <c r="AE111" s="847"/>
      <c r="AF111" s="847"/>
      <c r="AG111" s="847"/>
      <c r="AH111" s="847"/>
      <c r="AI111" s="847"/>
      <c r="AJ111" s="847"/>
      <c r="AK111" s="847"/>
      <c r="AL111" s="847"/>
      <c r="AM111" s="847"/>
      <c r="AN111" s="847"/>
      <c r="AO111" s="847"/>
      <c r="AP111" s="847"/>
      <c r="AQ111" s="847"/>
      <c r="AR111" s="847"/>
      <c r="AS111" s="847"/>
      <c r="AT111" s="847"/>
      <c r="AU111" s="847"/>
      <c r="AV111" s="847"/>
      <c r="AW111" s="847"/>
      <c r="AX111" s="847"/>
      <c r="AY111" s="847"/>
      <c r="AZ111" s="847"/>
      <c r="BA111" s="847"/>
      <c r="BB111" s="847"/>
      <c r="BC111" s="847"/>
      <c r="BD111" s="847"/>
      <c r="BE111" s="847"/>
      <c r="BF111" s="847"/>
      <c r="BG111" s="847"/>
      <c r="BH111" s="847"/>
      <c r="BI111" s="847"/>
      <c r="BJ111" s="847"/>
      <c r="BK111" s="847"/>
      <c r="BL111" s="847"/>
      <c r="BM111" s="847"/>
      <c r="BN111" s="847"/>
      <c r="BO111" s="847"/>
      <c r="BP111" s="847"/>
      <c r="BQ111" s="848"/>
    </row>
    <row r="112" spans="1:69" s="145" customFormat="1" ht="20.25" customHeight="1">
      <c r="A112" s="141"/>
      <c r="B112" s="852"/>
      <c r="C112" s="852"/>
      <c r="D112" s="852"/>
      <c r="E112" s="852"/>
      <c r="F112" s="852"/>
      <c r="G112" s="852"/>
      <c r="H112" s="852"/>
      <c r="I112" s="852"/>
      <c r="J112" s="852"/>
      <c r="K112" s="846"/>
      <c r="L112" s="847"/>
      <c r="M112" s="847"/>
      <c r="N112" s="847"/>
      <c r="O112" s="847"/>
      <c r="P112" s="847"/>
      <c r="Q112" s="847"/>
      <c r="R112" s="847"/>
      <c r="S112" s="847"/>
      <c r="T112" s="847"/>
      <c r="U112" s="847"/>
      <c r="V112" s="847"/>
      <c r="W112" s="847"/>
      <c r="X112" s="847"/>
      <c r="Y112" s="847"/>
      <c r="Z112" s="847"/>
      <c r="AA112" s="847"/>
      <c r="AB112" s="847"/>
      <c r="AC112" s="847"/>
      <c r="AD112" s="847"/>
      <c r="AE112" s="847"/>
      <c r="AF112" s="847"/>
      <c r="AG112" s="847"/>
      <c r="AH112" s="847"/>
      <c r="AI112" s="847"/>
      <c r="AJ112" s="847"/>
      <c r="AK112" s="847"/>
      <c r="AL112" s="847"/>
      <c r="AM112" s="847"/>
      <c r="AN112" s="847"/>
      <c r="AO112" s="847"/>
      <c r="AP112" s="847"/>
      <c r="AQ112" s="847"/>
      <c r="AR112" s="847"/>
      <c r="AS112" s="847"/>
      <c r="AT112" s="847"/>
      <c r="AU112" s="847"/>
      <c r="AV112" s="847"/>
      <c r="AW112" s="847"/>
      <c r="AX112" s="847"/>
      <c r="AY112" s="847"/>
      <c r="AZ112" s="847"/>
      <c r="BA112" s="847"/>
      <c r="BB112" s="847"/>
      <c r="BC112" s="847"/>
      <c r="BD112" s="847"/>
      <c r="BE112" s="847"/>
      <c r="BF112" s="847"/>
      <c r="BG112" s="847"/>
      <c r="BH112" s="847"/>
      <c r="BI112" s="847"/>
      <c r="BJ112" s="847"/>
      <c r="BK112" s="847"/>
      <c r="BL112" s="847"/>
      <c r="BM112" s="847"/>
      <c r="BN112" s="847"/>
      <c r="BO112" s="847"/>
      <c r="BP112" s="847"/>
      <c r="BQ112" s="848"/>
    </row>
    <row r="113" spans="1:69" s="145" customFormat="1" ht="20.25" customHeight="1">
      <c r="A113" s="141"/>
      <c r="B113" s="852"/>
      <c r="C113" s="852"/>
      <c r="D113" s="852"/>
      <c r="E113" s="852"/>
      <c r="F113" s="852"/>
      <c r="G113" s="852"/>
      <c r="H113" s="852"/>
      <c r="I113" s="852"/>
      <c r="J113" s="852"/>
      <c r="K113" s="849"/>
      <c r="L113" s="850"/>
      <c r="M113" s="850"/>
      <c r="N113" s="850"/>
      <c r="O113" s="850"/>
      <c r="P113" s="850"/>
      <c r="Q113" s="850"/>
      <c r="R113" s="850"/>
      <c r="S113" s="850"/>
      <c r="T113" s="850"/>
      <c r="U113" s="850"/>
      <c r="V113" s="850"/>
      <c r="W113" s="850"/>
      <c r="X113" s="850"/>
      <c r="Y113" s="850"/>
      <c r="Z113" s="850"/>
      <c r="AA113" s="850"/>
      <c r="AB113" s="850"/>
      <c r="AC113" s="850"/>
      <c r="AD113" s="850"/>
      <c r="AE113" s="850"/>
      <c r="AF113" s="850"/>
      <c r="AG113" s="850"/>
      <c r="AH113" s="850"/>
      <c r="AI113" s="850"/>
      <c r="AJ113" s="850"/>
      <c r="AK113" s="850"/>
      <c r="AL113" s="850"/>
      <c r="AM113" s="850"/>
      <c r="AN113" s="850"/>
      <c r="AO113" s="850"/>
      <c r="AP113" s="850"/>
      <c r="AQ113" s="850"/>
      <c r="AR113" s="850"/>
      <c r="AS113" s="850"/>
      <c r="AT113" s="850"/>
      <c r="AU113" s="850"/>
      <c r="AV113" s="850"/>
      <c r="AW113" s="850"/>
      <c r="AX113" s="850"/>
      <c r="AY113" s="850"/>
      <c r="AZ113" s="850"/>
      <c r="BA113" s="850"/>
      <c r="BB113" s="850"/>
      <c r="BC113" s="850"/>
      <c r="BD113" s="850"/>
      <c r="BE113" s="850"/>
      <c r="BF113" s="850"/>
      <c r="BG113" s="850"/>
      <c r="BH113" s="850"/>
      <c r="BI113" s="850"/>
      <c r="BJ113" s="850"/>
      <c r="BK113" s="850"/>
      <c r="BL113" s="850"/>
      <c r="BM113" s="850"/>
      <c r="BN113" s="850"/>
      <c r="BO113" s="850"/>
      <c r="BP113" s="850"/>
      <c r="BQ113" s="851"/>
    </row>
    <row r="114" spans="1:69" s="145" customFormat="1" ht="20.25" customHeight="1">
      <c r="A114" s="141"/>
      <c r="B114" s="852" t="s">
        <v>351</v>
      </c>
      <c r="C114" s="852"/>
      <c r="D114" s="852"/>
      <c r="E114" s="852"/>
      <c r="F114" s="852"/>
      <c r="G114" s="852"/>
      <c r="H114" s="852"/>
      <c r="I114" s="852"/>
      <c r="J114" s="852"/>
      <c r="K114" s="843" t="s">
        <v>635</v>
      </c>
      <c r="L114" s="844"/>
      <c r="M114" s="844"/>
      <c r="N114" s="844"/>
      <c r="O114" s="844"/>
      <c r="P114" s="844"/>
      <c r="Q114" s="844"/>
      <c r="R114" s="844"/>
      <c r="S114" s="844"/>
      <c r="T114" s="844"/>
      <c r="U114" s="844"/>
      <c r="V114" s="844"/>
      <c r="W114" s="844"/>
      <c r="X114" s="844"/>
      <c r="Y114" s="844"/>
      <c r="Z114" s="844"/>
      <c r="AA114" s="844"/>
      <c r="AB114" s="844"/>
      <c r="AC114" s="844"/>
      <c r="AD114" s="844"/>
      <c r="AE114" s="844"/>
      <c r="AF114" s="844"/>
      <c r="AG114" s="844"/>
      <c r="AH114" s="844"/>
      <c r="AI114" s="844"/>
      <c r="AJ114" s="844"/>
      <c r="AK114" s="844"/>
      <c r="AL114" s="844"/>
      <c r="AM114" s="844"/>
      <c r="AN114" s="844"/>
      <c r="AO114" s="844"/>
      <c r="AP114" s="844"/>
      <c r="AQ114" s="844"/>
      <c r="AR114" s="844"/>
      <c r="AS114" s="844"/>
      <c r="AT114" s="844"/>
      <c r="AU114" s="844"/>
      <c r="AV114" s="844"/>
      <c r="AW114" s="844"/>
      <c r="AX114" s="844"/>
      <c r="AY114" s="844"/>
      <c r="AZ114" s="844"/>
      <c r="BA114" s="844"/>
      <c r="BB114" s="844"/>
      <c r="BC114" s="844"/>
      <c r="BD114" s="844"/>
      <c r="BE114" s="844"/>
      <c r="BF114" s="844"/>
      <c r="BG114" s="844"/>
      <c r="BH114" s="844"/>
      <c r="BI114" s="844"/>
      <c r="BJ114" s="844"/>
      <c r="BK114" s="844"/>
      <c r="BL114" s="844"/>
      <c r="BM114" s="844"/>
      <c r="BN114" s="844"/>
      <c r="BO114" s="844"/>
      <c r="BP114" s="844"/>
      <c r="BQ114" s="845"/>
    </row>
    <row r="115" spans="1:69" s="145" customFormat="1" ht="20.25" customHeight="1">
      <c r="A115" s="141"/>
      <c r="B115" s="852"/>
      <c r="C115" s="852"/>
      <c r="D115" s="852"/>
      <c r="E115" s="852"/>
      <c r="F115" s="852"/>
      <c r="G115" s="852"/>
      <c r="H115" s="852"/>
      <c r="I115" s="852"/>
      <c r="J115" s="852"/>
      <c r="K115" s="846"/>
      <c r="L115" s="847"/>
      <c r="M115" s="847"/>
      <c r="N115" s="847"/>
      <c r="O115" s="847"/>
      <c r="P115" s="847"/>
      <c r="Q115" s="847"/>
      <c r="R115" s="847"/>
      <c r="S115" s="847"/>
      <c r="T115" s="847"/>
      <c r="U115" s="847"/>
      <c r="V115" s="847"/>
      <c r="W115" s="847"/>
      <c r="X115" s="847"/>
      <c r="Y115" s="847"/>
      <c r="Z115" s="847"/>
      <c r="AA115" s="847"/>
      <c r="AB115" s="847"/>
      <c r="AC115" s="847"/>
      <c r="AD115" s="847"/>
      <c r="AE115" s="847"/>
      <c r="AF115" s="847"/>
      <c r="AG115" s="847"/>
      <c r="AH115" s="847"/>
      <c r="AI115" s="847"/>
      <c r="AJ115" s="847"/>
      <c r="AK115" s="847"/>
      <c r="AL115" s="847"/>
      <c r="AM115" s="847"/>
      <c r="AN115" s="847"/>
      <c r="AO115" s="847"/>
      <c r="AP115" s="847"/>
      <c r="AQ115" s="847"/>
      <c r="AR115" s="847"/>
      <c r="AS115" s="847"/>
      <c r="AT115" s="847"/>
      <c r="AU115" s="847"/>
      <c r="AV115" s="847"/>
      <c r="AW115" s="847"/>
      <c r="AX115" s="847"/>
      <c r="AY115" s="847"/>
      <c r="AZ115" s="847"/>
      <c r="BA115" s="847"/>
      <c r="BB115" s="847"/>
      <c r="BC115" s="847"/>
      <c r="BD115" s="847"/>
      <c r="BE115" s="847"/>
      <c r="BF115" s="847"/>
      <c r="BG115" s="847"/>
      <c r="BH115" s="847"/>
      <c r="BI115" s="847"/>
      <c r="BJ115" s="847"/>
      <c r="BK115" s="847"/>
      <c r="BL115" s="847"/>
      <c r="BM115" s="847"/>
      <c r="BN115" s="847"/>
      <c r="BO115" s="847"/>
      <c r="BP115" s="847"/>
      <c r="BQ115" s="848"/>
    </row>
    <row r="116" spans="1:69" s="145" customFormat="1" ht="20.25" customHeight="1">
      <c r="A116" s="141"/>
      <c r="B116" s="852"/>
      <c r="C116" s="852"/>
      <c r="D116" s="852"/>
      <c r="E116" s="852"/>
      <c r="F116" s="852"/>
      <c r="G116" s="852"/>
      <c r="H116" s="852"/>
      <c r="I116" s="852"/>
      <c r="J116" s="852"/>
      <c r="K116" s="846"/>
      <c r="L116" s="847"/>
      <c r="M116" s="847"/>
      <c r="N116" s="847"/>
      <c r="O116" s="847"/>
      <c r="P116" s="847"/>
      <c r="Q116" s="847"/>
      <c r="R116" s="847"/>
      <c r="S116" s="847"/>
      <c r="T116" s="847"/>
      <c r="U116" s="847"/>
      <c r="V116" s="847"/>
      <c r="W116" s="847"/>
      <c r="X116" s="847"/>
      <c r="Y116" s="847"/>
      <c r="Z116" s="847"/>
      <c r="AA116" s="847"/>
      <c r="AB116" s="847"/>
      <c r="AC116" s="847"/>
      <c r="AD116" s="847"/>
      <c r="AE116" s="847"/>
      <c r="AF116" s="847"/>
      <c r="AG116" s="847"/>
      <c r="AH116" s="847"/>
      <c r="AI116" s="847"/>
      <c r="AJ116" s="847"/>
      <c r="AK116" s="847"/>
      <c r="AL116" s="847"/>
      <c r="AM116" s="847"/>
      <c r="AN116" s="847"/>
      <c r="AO116" s="847"/>
      <c r="AP116" s="847"/>
      <c r="AQ116" s="847"/>
      <c r="AR116" s="847"/>
      <c r="AS116" s="847"/>
      <c r="AT116" s="847"/>
      <c r="AU116" s="847"/>
      <c r="AV116" s="847"/>
      <c r="AW116" s="847"/>
      <c r="AX116" s="847"/>
      <c r="AY116" s="847"/>
      <c r="AZ116" s="847"/>
      <c r="BA116" s="847"/>
      <c r="BB116" s="847"/>
      <c r="BC116" s="847"/>
      <c r="BD116" s="847"/>
      <c r="BE116" s="847"/>
      <c r="BF116" s="847"/>
      <c r="BG116" s="847"/>
      <c r="BH116" s="847"/>
      <c r="BI116" s="847"/>
      <c r="BJ116" s="847"/>
      <c r="BK116" s="847"/>
      <c r="BL116" s="847"/>
      <c r="BM116" s="847"/>
      <c r="BN116" s="847"/>
      <c r="BO116" s="847"/>
      <c r="BP116" s="847"/>
      <c r="BQ116" s="848"/>
    </row>
    <row r="117" spans="1:69" s="145" customFormat="1" ht="20.25" customHeight="1">
      <c r="A117" s="141"/>
      <c r="B117" s="852"/>
      <c r="C117" s="852"/>
      <c r="D117" s="852"/>
      <c r="E117" s="852"/>
      <c r="F117" s="852"/>
      <c r="G117" s="852"/>
      <c r="H117" s="852"/>
      <c r="I117" s="852"/>
      <c r="J117" s="852"/>
      <c r="K117" s="846"/>
      <c r="L117" s="847"/>
      <c r="M117" s="847"/>
      <c r="N117" s="847"/>
      <c r="O117" s="847"/>
      <c r="P117" s="847"/>
      <c r="Q117" s="847"/>
      <c r="R117" s="847"/>
      <c r="S117" s="847"/>
      <c r="T117" s="847"/>
      <c r="U117" s="847"/>
      <c r="V117" s="847"/>
      <c r="W117" s="847"/>
      <c r="X117" s="847"/>
      <c r="Y117" s="847"/>
      <c r="Z117" s="847"/>
      <c r="AA117" s="847"/>
      <c r="AB117" s="847"/>
      <c r="AC117" s="847"/>
      <c r="AD117" s="847"/>
      <c r="AE117" s="847"/>
      <c r="AF117" s="847"/>
      <c r="AG117" s="847"/>
      <c r="AH117" s="847"/>
      <c r="AI117" s="847"/>
      <c r="AJ117" s="847"/>
      <c r="AK117" s="847"/>
      <c r="AL117" s="847"/>
      <c r="AM117" s="847"/>
      <c r="AN117" s="847"/>
      <c r="AO117" s="847"/>
      <c r="AP117" s="847"/>
      <c r="AQ117" s="847"/>
      <c r="AR117" s="847"/>
      <c r="AS117" s="847"/>
      <c r="AT117" s="847"/>
      <c r="AU117" s="847"/>
      <c r="AV117" s="847"/>
      <c r="AW117" s="847"/>
      <c r="AX117" s="847"/>
      <c r="AY117" s="847"/>
      <c r="AZ117" s="847"/>
      <c r="BA117" s="847"/>
      <c r="BB117" s="847"/>
      <c r="BC117" s="847"/>
      <c r="BD117" s="847"/>
      <c r="BE117" s="847"/>
      <c r="BF117" s="847"/>
      <c r="BG117" s="847"/>
      <c r="BH117" s="847"/>
      <c r="BI117" s="847"/>
      <c r="BJ117" s="847"/>
      <c r="BK117" s="847"/>
      <c r="BL117" s="847"/>
      <c r="BM117" s="847"/>
      <c r="BN117" s="847"/>
      <c r="BO117" s="847"/>
      <c r="BP117" s="847"/>
      <c r="BQ117" s="848"/>
    </row>
    <row r="118" spans="1:69" s="145" customFormat="1" ht="20.25" customHeight="1">
      <c r="A118" s="141"/>
      <c r="B118" s="852"/>
      <c r="C118" s="852"/>
      <c r="D118" s="852"/>
      <c r="E118" s="852"/>
      <c r="F118" s="852"/>
      <c r="G118" s="852"/>
      <c r="H118" s="852"/>
      <c r="I118" s="852"/>
      <c r="J118" s="852"/>
      <c r="K118" s="846"/>
      <c r="L118" s="847"/>
      <c r="M118" s="847"/>
      <c r="N118" s="847"/>
      <c r="O118" s="847"/>
      <c r="P118" s="847"/>
      <c r="Q118" s="847"/>
      <c r="R118" s="847"/>
      <c r="S118" s="847"/>
      <c r="T118" s="847"/>
      <c r="U118" s="847"/>
      <c r="V118" s="847"/>
      <c r="W118" s="847"/>
      <c r="X118" s="847"/>
      <c r="Y118" s="847"/>
      <c r="Z118" s="847"/>
      <c r="AA118" s="847"/>
      <c r="AB118" s="847"/>
      <c r="AC118" s="847"/>
      <c r="AD118" s="847"/>
      <c r="AE118" s="847"/>
      <c r="AF118" s="847"/>
      <c r="AG118" s="847"/>
      <c r="AH118" s="847"/>
      <c r="AI118" s="847"/>
      <c r="AJ118" s="847"/>
      <c r="AK118" s="847"/>
      <c r="AL118" s="847"/>
      <c r="AM118" s="847"/>
      <c r="AN118" s="847"/>
      <c r="AO118" s="847"/>
      <c r="AP118" s="847"/>
      <c r="AQ118" s="847"/>
      <c r="AR118" s="847"/>
      <c r="AS118" s="847"/>
      <c r="AT118" s="847"/>
      <c r="AU118" s="847"/>
      <c r="AV118" s="847"/>
      <c r="AW118" s="847"/>
      <c r="AX118" s="847"/>
      <c r="AY118" s="847"/>
      <c r="AZ118" s="847"/>
      <c r="BA118" s="847"/>
      <c r="BB118" s="847"/>
      <c r="BC118" s="847"/>
      <c r="BD118" s="847"/>
      <c r="BE118" s="847"/>
      <c r="BF118" s="847"/>
      <c r="BG118" s="847"/>
      <c r="BH118" s="847"/>
      <c r="BI118" s="847"/>
      <c r="BJ118" s="847"/>
      <c r="BK118" s="847"/>
      <c r="BL118" s="847"/>
      <c r="BM118" s="847"/>
      <c r="BN118" s="847"/>
      <c r="BO118" s="847"/>
      <c r="BP118" s="847"/>
      <c r="BQ118" s="848"/>
    </row>
    <row r="119" spans="1:69" s="145" customFormat="1" ht="20.25" customHeight="1">
      <c r="A119" s="141"/>
      <c r="B119" s="852"/>
      <c r="C119" s="852"/>
      <c r="D119" s="852"/>
      <c r="E119" s="852"/>
      <c r="F119" s="852"/>
      <c r="G119" s="852"/>
      <c r="H119" s="852"/>
      <c r="I119" s="852"/>
      <c r="J119" s="852"/>
      <c r="K119" s="849"/>
      <c r="L119" s="850"/>
      <c r="M119" s="850"/>
      <c r="N119" s="850"/>
      <c r="O119" s="850"/>
      <c r="P119" s="850"/>
      <c r="Q119" s="850"/>
      <c r="R119" s="850"/>
      <c r="S119" s="850"/>
      <c r="T119" s="850"/>
      <c r="U119" s="850"/>
      <c r="V119" s="850"/>
      <c r="W119" s="850"/>
      <c r="X119" s="850"/>
      <c r="Y119" s="850"/>
      <c r="Z119" s="850"/>
      <c r="AA119" s="850"/>
      <c r="AB119" s="850"/>
      <c r="AC119" s="850"/>
      <c r="AD119" s="850"/>
      <c r="AE119" s="850"/>
      <c r="AF119" s="850"/>
      <c r="AG119" s="850"/>
      <c r="AH119" s="850"/>
      <c r="AI119" s="850"/>
      <c r="AJ119" s="850"/>
      <c r="AK119" s="850"/>
      <c r="AL119" s="850"/>
      <c r="AM119" s="850"/>
      <c r="AN119" s="850"/>
      <c r="AO119" s="850"/>
      <c r="AP119" s="850"/>
      <c r="AQ119" s="850"/>
      <c r="AR119" s="850"/>
      <c r="AS119" s="850"/>
      <c r="AT119" s="850"/>
      <c r="AU119" s="850"/>
      <c r="AV119" s="850"/>
      <c r="AW119" s="850"/>
      <c r="AX119" s="850"/>
      <c r="AY119" s="850"/>
      <c r="AZ119" s="850"/>
      <c r="BA119" s="850"/>
      <c r="BB119" s="850"/>
      <c r="BC119" s="850"/>
      <c r="BD119" s="850"/>
      <c r="BE119" s="850"/>
      <c r="BF119" s="850"/>
      <c r="BG119" s="850"/>
      <c r="BH119" s="850"/>
      <c r="BI119" s="850"/>
      <c r="BJ119" s="850"/>
      <c r="BK119" s="850"/>
      <c r="BL119" s="850"/>
      <c r="BM119" s="850"/>
      <c r="BN119" s="850"/>
      <c r="BO119" s="850"/>
      <c r="BP119" s="850"/>
      <c r="BQ119" s="851"/>
    </row>
    <row r="120" spans="1:69" s="145" customFormat="1" ht="20.25" customHeight="1">
      <c r="A120" s="141"/>
      <c r="B120" s="77"/>
      <c r="C120" s="77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2"/>
      <c r="AO120" s="182"/>
      <c r="AP120" s="182"/>
      <c r="AQ120" s="23"/>
      <c r="AR120" s="23"/>
      <c r="AS120" s="23"/>
      <c r="AT120" s="23"/>
      <c r="AU120" s="23"/>
      <c r="AV120" s="23"/>
      <c r="AW120" s="2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</row>
    <row r="121" spans="1:69" s="145" customFormat="1" ht="20.25" customHeight="1">
      <c r="A121" s="141"/>
      <c r="B121" s="77"/>
      <c r="C121" s="77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2"/>
      <c r="AO121" s="182"/>
      <c r="AP121" s="182"/>
      <c r="AQ121" s="23"/>
      <c r="AR121" s="23"/>
      <c r="AS121" s="23"/>
      <c r="AT121" s="23"/>
      <c r="AU121" s="23"/>
      <c r="AV121" s="23"/>
      <c r="AW121" s="23"/>
      <c r="AX121" s="143"/>
      <c r="AY121" s="14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83"/>
      <c r="BQ121" s="183"/>
    </row>
    <row r="122" spans="1:69" s="145" customFormat="1" ht="20.25" customHeight="1">
      <c r="A122" s="141"/>
      <c r="B122" s="77"/>
      <c r="C122" s="77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23"/>
      <c r="AR122" s="23"/>
      <c r="AS122" s="23"/>
      <c r="AT122" s="23"/>
      <c r="AU122" s="23"/>
      <c r="AV122" s="23"/>
      <c r="AW122" s="23"/>
      <c r="AX122" s="143"/>
      <c r="AY122" s="143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</row>
    <row r="123" spans="1:69" s="145" customFormat="1" ht="20.25" customHeight="1">
      <c r="A123" s="141"/>
      <c r="B123" s="77"/>
      <c r="C123" s="77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23"/>
      <c r="AR123" s="23"/>
      <c r="AS123" s="23"/>
      <c r="AT123" s="23"/>
      <c r="AU123" s="23"/>
      <c r="AV123" s="23"/>
      <c r="AW123" s="23"/>
      <c r="AX123" s="143"/>
      <c r="AY123" s="143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</row>
    <row r="124" spans="1:69" s="145" customFormat="1" ht="20.25" customHeight="1">
      <c r="A124" s="141"/>
      <c r="B124" s="77"/>
      <c r="C124" s="77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23"/>
      <c r="AR124" s="23"/>
      <c r="AS124" s="23"/>
      <c r="AT124" s="23"/>
      <c r="AU124" s="23"/>
      <c r="AV124" s="23"/>
      <c r="AW124" s="23"/>
      <c r="AX124" s="143"/>
      <c r="AY124" s="143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</row>
    <row r="125" spans="1:58" s="145" customFormat="1" ht="20.25" customHeight="1">
      <c r="A125" s="141"/>
      <c r="B125" s="171"/>
      <c r="D125" s="156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72"/>
      <c r="BA125" s="172"/>
      <c r="BB125" s="172"/>
      <c r="BC125" s="172"/>
      <c r="BD125" s="143"/>
      <c r="BE125" s="143"/>
      <c r="BF125" s="143"/>
    </row>
    <row r="126" spans="1:69" s="145" customFormat="1" ht="20.25" customHeight="1">
      <c r="A126" s="141"/>
      <c r="B126" s="77"/>
      <c r="C126" s="77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3"/>
      <c r="AT126" s="173"/>
      <c r="AU126" s="173"/>
      <c r="AV126" s="173"/>
      <c r="AW126" s="173"/>
      <c r="AX126" s="173"/>
      <c r="AY126" s="173"/>
      <c r="AZ126" s="174"/>
      <c r="BA126" s="174"/>
      <c r="BB126" s="174"/>
      <c r="BC126" s="174"/>
      <c r="BD126" s="174"/>
      <c r="BE126" s="174"/>
      <c r="BF126" s="174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  <c r="BQ126" s="174"/>
    </row>
    <row r="127" spans="1:69" s="145" customFormat="1" ht="20.25" customHeight="1">
      <c r="A127" s="141"/>
      <c r="B127" s="77"/>
      <c r="C127" s="77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4"/>
      <c r="BA127" s="174"/>
      <c r="BB127" s="174"/>
      <c r="BC127" s="174"/>
      <c r="BD127" s="174"/>
      <c r="BE127" s="174"/>
      <c r="BF127" s="174"/>
      <c r="BG127" s="174"/>
      <c r="BH127" s="174"/>
      <c r="BI127" s="174"/>
      <c r="BJ127" s="174"/>
      <c r="BK127" s="174"/>
      <c r="BL127" s="174"/>
      <c r="BM127" s="174"/>
      <c r="BN127" s="174"/>
      <c r="BO127" s="174"/>
      <c r="BP127" s="174"/>
      <c r="BQ127" s="174"/>
    </row>
    <row r="128" spans="1:69" s="145" customFormat="1" ht="20.25" customHeight="1">
      <c r="A128" s="141"/>
      <c r="B128" s="77"/>
      <c r="C128" s="77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73"/>
      <c r="AX128" s="173"/>
      <c r="AY128" s="173"/>
      <c r="AZ128" s="174"/>
      <c r="BA128" s="174"/>
      <c r="BB128" s="174"/>
      <c r="BC128" s="174"/>
      <c r="BD128" s="174"/>
      <c r="BE128" s="174"/>
      <c r="BF128" s="174"/>
      <c r="BG128" s="174"/>
      <c r="BH128" s="174"/>
      <c r="BI128" s="174"/>
      <c r="BJ128" s="174"/>
      <c r="BK128" s="174"/>
      <c r="BL128" s="174"/>
      <c r="BM128" s="174"/>
      <c r="BN128" s="174"/>
      <c r="BO128" s="174"/>
      <c r="BP128" s="174"/>
      <c r="BQ128" s="174"/>
    </row>
    <row r="129" spans="1:69" s="145" customFormat="1" ht="20.25" customHeight="1">
      <c r="A129" s="141"/>
      <c r="B129" s="77"/>
      <c r="C129" s="77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</row>
    <row r="130" spans="1:69" s="145" customFormat="1" ht="20.25" customHeight="1">
      <c r="A130" s="141"/>
      <c r="B130" s="77"/>
      <c r="C130" s="77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</row>
    <row r="131" spans="1:69" s="145" customFormat="1" ht="20.25" customHeight="1">
      <c r="A131" s="141"/>
      <c r="B131" s="77"/>
      <c r="C131" s="77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</row>
    <row r="132" spans="1:59" s="146" customFormat="1" ht="20.25" customHeight="1">
      <c r="A132" s="141"/>
      <c r="B132" s="171"/>
      <c r="C132" s="145"/>
      <c r="D132" s="156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72"/>
      <c r="BA132" s="172"/>
      <c r="BB132" s="172"/>
      <c r="BC132" s="172"/>
      <c r="BD132" s="143"/>
      <c r="BE132" s="143"/>
      <c r="BF132" s="143"/>
      <c r="BG132" s="145"/>
    </row>
    <row r="133" spans="1:59" s="136" customFormat="1" ht="20.25" customHeight="1">
      <c r="A133" s="125"/>
      <c r="B133" s="133"/>
      <c r="C133" s="134"/>
      <c r="D133" s="147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689"/>
      <c r="BA133" s="689"/>
      <c r="BB133" s="689"/>
      <c r="BC133" s="689"/>
      <c r="BD133" s="135"/>
      <c r="BE133" s="135"/>
      <c r="BF133" s="135"/>
      <c r="BG133" s="137"/>
    </row>
    <row r="134" spans="1:59" s="136" customFormat="1" ht="20.25" customHeight="1">
      <c r="A134" s="125"/>
      <c r="B134" s="133"/>
      <c r="C134" s="134"/>
      <c r="D134" s="147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40"/>
      <c r="BA134" s="140"/>
      <c r="BB134" s="140"/>
      <c r="BC134" s="140"/>
      <c r="BD134" s="135"/>
      <c r="BE134" s="135"/>
      <c r="BF134" s="135"/>
      <c r="BG134" s="137"/>
    </row>
    <row r="135" spans="1:59" s="136" customFormat="1" ht="20.25" customHeight="1">
      <c r="A135" s="125"/>
      <c r="B135" s="133"/>
      <c r="C135" s="134"/>
      <c r="D135" s="147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40"/>
      <c r="BA135" s="140"/>
      <c r="BB135" s="140"/>
      <c r="BC135" s="140"/>
      <c r="BD135" s="135"/>
      <c r="BE135" s="135"/>
      <c r="BF135" s="135"/>
      <c r="BG135" s="137"/>
    </row>
    <row r="136" spans="1:59" s="136" customFormat="1" ht="20.25" customHeight="1">
      <c r="A136" s="125"/>
      <c r="B136" s="133"/>
      <c r="C136" s="134"/>
      <c r="D136" s="147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40"/>
      <c r="BA136" s="140"/>
      <c r="BB136" s="140"/>
      <c r="BC136" s="140"/>
      <c r="BD136" s="135"/>
      <c r="BE136" s="135"/>
      <c r="BF136" s="135"/>
      <c r="BG136" s="137"/>
    </row>
    <row r="137" spans="1:59" s="136" customFormat="1" ht="20.25" customHeight="1">
      <c r="A137" s="125"/>
      <c r="B137" s="133"/>
      <c r="C137" s="134"/>
      <c r="D137" s="147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40"/>
      <c r="BA137" s="140"/>
      <c r="BB137" s="140"/>
      <c r="BC137" s="140"/>
      <c r="BD137" s="135"/>
      <c r="BE137" s="135"/>
      <c r="BF137" s="135"/>
      <c r="BG137" s="137"/>
    </row>
    <row r="138" spans="1:59" s="136" customFormat="1" ht="20.25" customHeight="1">
      <c r="A138" s="125"/>
      <c r="B138" s="133"/>
      <c r="C138" s="134"/>
      <c r="D138" s="147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40"/>
      <c r="BA138" s="140"/>
      <c r="BB138" s="140"/>
      <c r="BC138" s="140"/>
      <c r="BD138" s="135"/>
      <c r="BE138" s="135"/>
      <c r="BF138" s="135"/>
      <c r="BG138" s="137"/>
    </row>
    <row r="139" spans="1:59" s="136" customFormat="1" ht="20.25" customHeight="1">
      <c r="A139" s="125"/>
      <c r="B139" s="133"/>
      <c r="C139" s="134"/>
      <c r="D139" s="147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40"/>
      <c r="BA139" s="140"/>
      <c r="BB139" s="140"/>
      <c r="BC139" s="140"/>
      <c r="BD139" s="135"/>
      <c r="BE139" s="135"/>
      <c r="BF139" s="135"/>
      <c r="BG139" s="137"/>
    </row>
    <row r="140" spans="1:59" s="136" customFormat="1" ht="20.25" customHeight="1">
      <c r="A140" s="125"/>
      <c r="B140" s="133"/>
      <c r="C140" s="134"/>
      <c r="D140" s="147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40"/>
      <c r="BA140" s="140"/>
      <c r="BB140" s="140"/>
      <c r="BC140" s="140"/>
      <c r="BD140" s="135"/>
      <c r="BE140" s="135"/>
      <c r="BF140" s="135"/>
      <c r="BG140" s="137"/>
    </row>
    <row r="141" spans="1:59" s="136" customFormat="1" ht="20.25" customHeight="1">
      <c r="A141" s="125"/>
      <c r="B141" s="133"/>
      <c r="C141" s="134"/>
      <c r="D141" s="147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40"/>
      <c r="BA141" s="140"/>
      <c r="BB141" s="140"/>
      <c r="BC141" s="140"/>
      <c r="BD141" s="135"/>
      <c r="BE141" s="135"/>
      <c r="BF141" s="135"/>
      <c r="BG141" s="137"/>
    </row>
    <row r="142" spans="1:59" s="136" customFormat="1" ht="20.25" customHeight="1">
      <c r="A142" s="125"/>
      <c r="B142" s="133"/>
      <c r="C142" s="134"/>
      <c r="D142" s="147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40"/>
      <c r="BA142" s="140"/>
      <c r="BB142" s="140"/>
      <c r="BC142" s="140"/>
      <c r="BD142" s="135"/>
      <c r="BE142" s="135"/>
      <c r="BF142" s="135"/>
      <c r="BG142" s="137"/>
    </row>
    <row r="143" spans="1:59" s="136" customFormat="1" ht="20.25" customHeight="1">
      <c r="A143" s="125"/>
      <c r="B143" s="133"/>
      <c r="C143" s="134"/>
      <c r="D143" s="147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40"/>
      <c r="BA143" s="140"/>
      <c r="BB143" s="140"/>
      <c r="BC143" s="140"/>
      <c r="BD143" s="135"/>
      <c r="BE143" s="135"/>
      <c r="BF143" s="135"/>
      <c r="BG143" s="137"/>
    </row>
    <row r="144" spans="1:59" s="136" customFormat="1" ht="20.25" customHeight="1">
      <c r="A144" s="125"/>
      <c r="B144" s="133"/>
      <c r="C144" s="134"/>
      <c r="D144" s="147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40"/>
      <c r="BA144" s="140"/>
      <c r="BB144" s="140"/>
      <c r="BC144" s="140"/>
      <c r="BD144" s="135"/>
      <c r="BE144" s="135"/>
      <c r="BF144" s="135"/>
      <c r="BG144" s="137"/>
    </row>
    <row r="145" spans="1:59" s="136" customFormat="1" ht="20.25" customHeight="1">
      <c r="A145" s="125"/>
      <c r="B145" s="133"/>
      <c r="C145" s="134"/>
      <c r="D145" s="147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40"/>
      <c r="BA145" s="140"/>
      <c r="BB145" s="140"/>
      <c r="BC145" s="140"/>
      <c r="BD145" s="135"/>
      <c r="BE145" s="135"/>
      <c r="BF145" s="135"/>
      <c r="BG145" s="137"/>
    </row>
    <row r="146" spans="1:59" s="136" customFormat="1" ht="20.25" customHeight="1">
      <c r="A146" s="125"/>
      <c r="B146" s="133"/>
      <c r="C146" s="134"/>
      <c r="D146" s="147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40"/>
      <c r="BA146" s="140"/>
      <c r="BB146" s="140"/>
      <c r="BC146" s="140"/>
      <c r="BD146" s="135"/>
      <c r="BE146" s="135"/>
      <c r="BF146" s="135"/>
      <c r="BG146" s="137"/>
    </row>
    <row r="147" spans="1:59" s="136" customFormat="1" ht="20.25" customHeight="1">
      <c r="A147" s="125"/>
      <c r="B147" s="133"/>
      <c r="C147" s="134"/>
      <c r="D147" s="147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40"/>
      <c r="BA147" s="140"/>
      <c r="BB147" s="140"/>
      <c r="BC147" s="140"/>
      <c r="BD147" s="135"/>
      <c r="BE147" s="135"/>
      <c r="BF147" s="135"/>
      <c r="BG147" s="137"/>
    </row>
    <row r="148" spans="1:59" s="136" customFormat="1" ht="20.25" customHeight="1">
      <c r="A148" s="125"/>
      <c r="B148" s="133"/>
      <c r="C148" s="134"/>
      <c r="D148" s="147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40"/>
      <c r="BA148" s="140"/>
      <c r="BB148" s="140"/>
      <c r="BC148" s="140"/>
      <c r="BD148" s="135"/>
      <c r="BE148" s="135"/>
      <c r="BF148" s="135"/>
      <c r="BG148" s="137"/>
    </row>
    <row r="149" spans="1:59" s="136" customFormat="1" ht="20.25" customHeight="1">
      <c r="A149" s="125"/>
      <c r="B149" s="133"/>
      <c r="C149" s="134"/>
      <c r="D149" s="147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40"/>
      <c r="BA149" s="140"/>
      <c r="BB149" s="140"/>
      <c r="BC149" s="140"/>
      <c r="BD149" s="135"/>
      <c r="BE149" s="135"/>
      <c r="BF149" s="135"/>
      <c r="BG149" s="137"/>
    </row>
    <row r="150" spans="1:59" s="136" customFormat="1" ht="20.25" customHeight="1">
      <c r="A150" s="125"/>
      <c r="B150" s="133"/>
      <c r="C150" s="134"/>
      <c r="D150" s="147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40"/>
      <c r="BA150" s="140"/>
      <c r="BB150" s="140"/>
      <c r="BC150" s="140"/>
      <c r="BD150" s="135"/>
      <c r="BE150" s="135"/>
      <c r="BF150" s="135"/>
      <c r="BG150" s="137"/>
    </row>
    <row r="151" spans="1:59" s="136" customFormat="1" ht="20.25" customHeight="1">
      <c r="A151" s="125"/>
      <c r="B151" s="133"/>
      <c r="C151" s="134"/>
      <c r="D151" s="147" t="s">
        <v>245</v>
      </c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689" t="s">
        <v>246</v>
      </c>
      <c r="BA151" s="689"/>
      <c r="BB151" s="689"/>
      <c r="BC151" s="689"/>
      <c r="BD151" s="135"/>
      <c r="BE151" s="135"/>
      <c r="BF151" s="135"/>
      <c r="BG151" s="137"/>
    </row>
    <row r="152" spans="3:55" ht="20.25" customHeight="1">
      <c r="C152" s="108"/>
      <c r="D152" s="853" t="s">
        <v>235</v>
      </c>
      <c r="E152" s="853"/>
      <c r="F152" s="853"/>
      <c r="G152" s="853"/>
      <c r="H152" s="853"/>
      <c r="I152" s="853"/>
      <c r="J152" s="853"/>
      <c r="K152" s="853"/>
      <c r="L152" s="853"/>
      <c r="M152" s="853"/>
      <c r="N152" s="853"/>
      <c r="O152" s="853"/>
      <c r="P152" s="853"/>
      <c r="Q152" s="853"/>
      <c r="R152" s="853"/>
      <c r="S152" s="853"/>
      <c r="AZ152" s="184">
        <v>1</v>
      </c>
      <c r="BA152" s="185"/>
      <c r="BB152" s="185"/>
      <c r="BC152" s="186"/>
    </row>
    <row r="153" spans="3:55" ht="20.25" customHeight="1">
      <c r="C153" s="108"/>
      <c r="D153" s="853" t="s">
        <v>236</v>
      </c>
      <c r="E153" s="853"/>
      <c r="F153" s="853"/>
      <c r="G153" s="853"/>
      <c r="H153" s="853"/>
      <c r="I153" s="853"/>
      <c r="J153" s="853"/>
      <c r="K153" s="853"/>
      <c r="L153" s="853"/>
      <c r="M153" s="853"/>
      <c r="N153" s="853"/>
      <c r="O153" s="853"/>
      <c r="P153" s="853"/>
      <c r="Q153" s="853"/>
      <c r="R153" s="853"/>
      <c r="S153" s="853"/>
      <c r="AZ153" s="184">
        <v>2</v>
      </c>
      <c r="BA153" s="185"/>
      <c r="BB153" s="185"/>
      <c r="BC153" s="186"/>
    </row>
    <row r="154" spans="3:55" ht="20.25" customHeight="1">
      <c r="C154" s="108"/>
      <c r="D154" s="853" t="s">
        <v>237</v>
      </c>
      <c r="E154" s="853"/>
      <c r="F154" s="853"/>
      <c r="G154" s="853"/>
      <c r="H154" s="853"/>
      <c r="I154" s="853"/>
      <c r="J154" s="853"/>
      <c r="K154" s="853"/>
      <c r="L154" s="853"/>
      <c r="M154" s="853"/>
      <c r="N154" s="853"/>
      <c r="O154" s="853"/>
      <c r="P154" s="853"/>
      <c r="Q154" s="853"/>
      <c r="R154" s="853"/>
      <c r="S154" s="853"/>
      <c r="AZ154" s="184">
        <v>3</v>
      </c>
      <c r="BA154" s="185"/>
      <c r="BB154" s="185"/>
      <c r="BC154" s="186"/>
    </row>
    <row r="155" spans="3:55" ht="20.25" customHeight="1">
      <c r="C155" s="108"/>
      <c r="D155" s="853" t="s">
        <v>238</v>
      </c>
      <c r="E155" s="853"/>
      <c r="F155" s="853"/>
      <c r="G155" s="853"/>
      <c r="H155" s="853"/>
      <c r="I155" s="853"/>
      <c r="J155" s="853"/>
      <c r="K155" s="853"/>
      <c r="L155" s="853"/>
      <c r="M155" s="853"/>
      <c r="N155" s="853"/>
      <c r="O155" s="853"/>
      <c r="P155" s="853"/>
      <c r="Q155" s="853"/>
      <c r="R155" s="853"/>
      <c r="S155" s="853"/>
      <c r="AZ155" s="184">
        <v>4</v>
      </c>
      <c r="BA155" s="185"/>
      <c r="BB155" s="185"/>
      <c r="BC155" s="186"/>
    </row>
    <row r="156" spans="3:55" ht="20.25" customHeight="1">
      <c r="C156" s="108"/>
      <c r="D156" s="853" t="s">
        <v>239</v>
      </c>
      <c r="E156" s="853"/>
      <c r="F156" s="853"/>
      <c r="G156" s="853"/>
      <c r="H156" s="853"/>
      <c r="I156" s="853"/>
      <c r="J156" s="853"/>
      <c r="K156" s="853"/>
      <c r="L156" s="853"/>
      <c r="M156" s="853"/>
      <c r="N156" s="853"/>
      <c r="O156" s="853"/>
      <c r="P156" s="853"/>
      <c r="Q156" s="853"/>
      <c r="R156" s="853"/>
      <c r="S156" s="853"/>
      <c r="AZ156" s="184">
        <v>5</v>
      </c>
      <c r="BA156" s="185"/>
      <c r="BB156" s="185"/>
      <c r="BC156" s="186"/>
    </row>
    <row r="157" spans="3:55" ht="20.25" customHeight="1">
      <c r="C157" s="108"/>
      <c r="D157" s="853" t="s">
        <v>240</v>
      </c>
      <c r="E157" s="853"/>
      <c r="F157" s="853"/>
      <c r="G157" s="853"/>
      <c r="H157" s="853"/>
      <c r="I157" s="853"/>
      <c r="J157" s="853"/>
      <c r="K157" s="853"/>
      <c r="L157" s="853"/>
      <c r="M157" s="853"/>
      <c r="N157" s="853"/>
      <c r="O157" s="853"/>
      <c r="P157" s="853"/>
      <c r="Q157" s="853"/>
      <c r="R157" s="853"/>
      <c r="S157" s="853"/>
      <c r="AZ157" s="184">
        <v>6</v>
      </c>
      <c r="BA157" s="185"/>
      <c r="BB157" s="185"/>
      <c r="BC157" s="186"/>
    </row>
    <row r="158" spans="3:55" ht="20.25" customHeight="1">
      <c r="C158" s="108"/>
      <c r="D158" s="853" t="s">
        <v>241</v>
      </c>
      <c r="E158" s="853"/>
      <c r="F158" s="853"/>
      <c r="G158" s="853"/>
      <c r="H158" s="853"/>
      <c r="I158" s="853"/>
      <c r="J158" s="853"/>
      <c r="K158" s="853"/>
      <c r="L158" s="853"/>
      <c r="M158" s="853"/>
      <c r="N158" s="853"/>
      <c r="O158" s="853"/>
      <c r="P158" s="853"/>
      <c r="Q158" s="853"/>
      <c r="R158" s="853"/>
      <c r="S158" s="853"/>
      <c r="AZ158" s="184">
        <v>7</v>
      </c>
      <c r="BA158" s="185"/>
      <c r="BB158" s="185"/>
      <c r="BC158" s="186"/>
    </row>
    <row r="159" spans="3:55" ht="20.25" customHeight="1">
      <c r="C159" s="108"/>
      <c r="D159" s="853" t="s">
        <v>242</v>
      </c>
      <c r="E159" s="853"/>
      <c r="F159" s="853"/>
      <c r="G159" s="853"/>
      <c r="H159" s="853"/>
      <c r="I159" s="853"/>
      <c r="J159" s="853"/>
      <c r="K159" s="853"/>
      <c r="L159" s="853"/>
      <c r="M159" s="853"/>
      <c r="N159" s="853"/>
      <c r="O159" s="853"/>
      <c r="P159" s="853"/>
      <c r="Q159" s="853"/>
      <c r="R159" s="853"/>
      <c r="S159" s="853"/>
      <c r="AZ159" s="184">
        <v>8</v>
      </c>
      <c r="BA159" s="185"/>
      <c r="BB159" s="185"/>
      <c r="BC159" s="186"/>
    </row>
    <row r="160" spans="3:55" ht="20.25" customHeight="1">
      <c r="C160" s="108"/>
      <c r="D160" s="853" t="s">
        <v>243</v>
      </c>
      <c r="E160" s="853"/>
      <c r="F160" s="853"/>
      <c r="G160" s="853"/>
      <c r="H160" s="853"/>
      <c r="I160" s="853"/>
      <c r="J160" s="853"/>
      <c r="K160" s="853"/>
      <c r="L160" s="853"/>
      <c r="M160" s="853"/>
      <c r="N160" s="853"/>
      <c r="O160" s="853"/>
      <c r="P160" s="853"/>
      <c r="Q160" s="853"/>
      <c r="R160" s="853"/>
      <c r="S160" s="853"/>
      <c r="AZ160" s="184">
        <v>9</v>
      </c>
      <c r="BA160" s="185"/>
      <c r="BB160" s="185"/>
      <c r="BC160" s="186"/>
    </row>
    <row r="161" spans="52:55" ht="20.25" customHeight="1">
      <c r="AZ161" s="184">
        <v>10</v>
      </c>
      <c r="BA161" s="185"/>
      <c r="BB161" s="185"/>
      <c r="BC161" s="186"/>
    </row>
    <row r="162" spans="52:55" ht="20.25" customHeight="1">
      <c r="AZ162" s="184">
        <v>11</v>
      </c>
      <c r="BA162" s="185"/>
      <c r="BB162" s="185"/>
      <c r="BC162" s="186"/>
    </row>
    <row r="163" spans="52:55" ht="20.25" customHeight="1">
      <c r="AZ163" s="184">
        <v>12</v>
      </c>
      <c r="BA163" s="185"/>
      <c r="BB163" s="185"/>
      <c r="BC163" s="186"/>
    </row>
    <row r="164" spans="52:55" ht="20.25" customHeight="1">
      <c r="AZ164" s="148"/>
      <c r="BA164" s="148"/>
      <c r="BB164" s="148"/>
      <c r="BC164" s="148"/>
    </row>
    <row r="165" spans="52:55" ht="20.25" customHeight="1">
      <c r="AZ165" s="148"/>
      <c r="BA165" s="148"/>
      <c r="BB165" s="148"/>
      <c r="BC165" s="148"/>
    </row>
    <row r="166" spans="52:55" ht="20.25" customHeight="1">
      <c r="AZ166" s="148"/>
      <c r="BA166" s="148"/>
      <c r="BB166" s="148"/>
      <c r="BC166" s="148"/>
    </row>
    <row r="167" spans="52:55" ht="20.25" customHeight="1">
      <c r="AZ167" s="148"/>
      <c r="BA167" s="148"/>
      <c r="BB167" s="148"/>
      <c r="BC167" s="148"/>
    </row>
    <row r="168" spans="52:55" ht="20.25" customHeight="1">
      <c r="AZ168" s="148"/>
      <c r="BA168" s="148"/>
      <c r="BB168" s="148"/>
      <c r="BC168" s="148"/>
    </row>
    <row r="169" spans="52:55" ht="20.25" customHeight="1">
      <c r="AZ169" s="148"/>
      <c r="BA169" s="148"/>
      <c r="BB169" s="148"/>
      <c r="BC169" s="148"/>
    </row>
    <row r="170" spans="52:55" ht="20.25" customHeight="1">
      <c r="AZ170" s="842"/>
      <c r="BA170" s="842"/>
      <c r="BB170" s="842"/>
      <c r="BC170" s="842"/>
    </row>
    <row r="171" spans="52:55" ht="20.25" customHeight="1">
      <c r="AZ171" s="842"/>
      <c r="BA171" s="842"/>
      <c r="BB171" s="842"/>
      <c r="BC171" s="842"/>
    </row>
    <row r="172" spans="52:55" ht="20.25" customHeight="1">
      <c r="AZ172" s="842"/>
      <c r="BA172" s="842"/>
      <c r="BB172" s="842"/>
      <c r="BC172" s="842"/>
    </row>
    <row r="173" spans="52:55" ht="20.25" customHeight="1">
      <c r="AZ173" s="842"/>
      <c r="BA173" s="842"/>
      <c r="BB173" s="842"/>
      <c r="BC173" s="842"/>
    </row>
    <row r="174" spans="52:55" ht="20.25" customHeight="1">
      <c r="AZ174" s="842"/>
      <c r="BA174" s="842"/>
      <c r="BB174" s="842"/>
      <c r="BC174" s="842"/>
    </row>
  </sheetData>
  <sheetProtection sheet="1" insertRows="0"/>
  <mergeCells count="283">
    <mergeCell ref="AY10:BA18"/>
    <mergeCell ref="T10:X18"/>
    <mergeCell ref="AM10:AO18"/>
    <mergeCell ref="AP10:AR18"/>
    <mergeCell ref="AS10:AU18"/>
    <mergeCell ref="AJ10:AL18"/>
    <mergeCell ref="D10:S18"/>
    <mergeCell ref="B10:C18"/>
    <mergeCell ref="AM19:AO78"/>
    <mergeCell ref="AP19:AR78"/>
    <mergeCell ref="AV10:AX18"/>
    <mergeCell ref="AS76:AU78"/>
    <mergeCell ref="D73:S75"/>
    <mergeCell ref="T73:X75"/>
    <mergeCell ref="Y73:AI75"/>
    <mergeCell ref="AJ73:AL75"/>
    <mergeCell ref="BB10:BD18"/>
    <mergeCell ref="BE10:BG18"/>
    <mergeCell ref="BH10:BQ18"/>
    <mergeCell ref="Y10:AI18"/>
    <mergeCell ref="AV76:AX78"/>
    <mergeCell ref="AY76:BA78"/>
    <mergeCell ref="BB76:BD78"/>
    <mergeCell ref="BE76:BG78"/>
    <mergeCell ref="BH76:BQ78"/>
    <mergeCell ref="AV73:AX75"/>
    <mergeCell ref="BH73:BQ75"/>
    <mergeCell ref="B76:C78"/>
    <mergeCell ref="D76:S78"/>
    <mergeCell ref="T76:X78"/>
    <mergeCell ref="Y76:AI78"/>
    <mergeCell ref="AJ76:AL78"/>
    <mergeCell ref="B73:C75"/>
    <mergeCell ref="AS73:AU75"/>
    <mergeCell ref="AS70:AU72"/>
    <mergeCell ref="AV70:AX72"/>
    <mergeCell ref="AY70:BA72"/>
    <mergeCell ref="BB70:BD72"/>
    <mergeCell ref="BE70:BG72"/>
    <mergeCell ref="AY73:BA75"/>
    <mergeCell ref="BB73:BD75"/>
    <mergeCell ref="BE73:BG75"/>
    <mergeCell ref="BH70:BQ72"/>
    <mergeCell ref="AV67:AX69"/>
    <mergeCell ref="AY67:BA69"/>
    <mergeCell ref="BB67:BD69"/>
    <mergeCell ref="BE67:BG69"/>
    <mergeCell ref="BH67:BQ69"/>
    <mergeCell ref="B70:C72"/>
    <mergeCell ref="D70:S72"/>
    <mergeCell ref="T70:X72"/>
    <mergeCell ref="Y70:AI72"/>
    <mergeCell ref="AJ70:AL72"/>
    <mergeCell ref="B67:C69"/>
    <mergeCell ref="D67:S69"/>
    <mergeCell ref="T67:X69"/>
    <mergeCell ref="Y67:AI69"/>
    <mergeCell ref="AJ67:AL69"/>
    <mergeCell ref="AS67:AU69"/>
    <mergeCell ref="AS64:AU66"/>
    <mergeCell ref="AV64:AX66"/>
    <mergeCell ref="AY64:BA66"/>
    <mergeCell ref="BB64:BD66"/>
    <mergeCell ref="BE64:BG66"/>
    <mergeCell ref="BH64:BQ66"/>
    <mergeCell ref="AV61:AX63"/>
    <mergeCell ref="AY61:BA63"/>
    <mergeCell ref="BB61:BD63"/>
    <mergeCell ref="BE61:BG63"/>
    <mergeCell ref="BH61:BQ63"/>
    <mergeCell ref="B64:C66"/>
    <mergeCell ref="D64:S66"/>
    <mergeCell ref="T64:X66"/>
    <mergeCell ref="Y64:AI66"/>
    <mergeCell ref="AJ64:AL66"/>
    <mergeCell ref="AY58:BA60"/>
    <mergeCell ref="BB58:BD60"/>
    <mergeCell ref="BE58:BG60"/>
    <mergeCell ref="BH58:BQ60"/>
    <mergeCell ref="B61:C63"/>
    <mergeCell ref="D61:S63"/>
    <mergeCell ref="T61:X63"/>
    <mergeCell ref="Y61:AI63"/>
    <mergeCell ref="AJ61:AL63"/>
    <mergeCell ref="AS61:AU63"/>
    <mergeCell ref="BB55:BD57"/>
    <mergeCell ref="BE55:BG57"/>
    <mergeCell ref="BH55:BQ57"/>
    <mergeCell ref="B58:C60"/>
    <mergeCell ref="D58:S60"/>
    <mergeCell ref="T58:X60"/>
    <mergeCell ref="Y58:AI60"/>
    <mergeCell ref="AJ58:AL60"/>
    <mergeCell ref="AS58:AU60"/>
    <mergeCell ref="AV58:AX60"/>
    <mergeCell ref="BE52:BG54"/>
    <mergeCell ref="BH52:BQ54"/>
    <mergeCell ref="B55:C57"/>
    <mergeCell ref="D55:S57"/>
    <mergeCell ref="T55:X57"/>
    <mergeCell ref="Y55:AI57"/>
    <mergeCell ref="AJ55:AL57"/>
    <mergeCell ref="AS55:AU57"/>
    <mergeCell ref="AV55:AX57"/>
    <mergeCell ref="AY55:BA57"/>
    <mergeCell ref="CL37:CN39"/>
    <mergeCell ref="AY49:BA51"/>
    <mergeCell ref="BB49:BD51"/>
    <mergeCell ref="BE49:BG51"/>
    <mergeCell ref="BH49:BQ51"/>
    <mergeCell ref="B52:C54"/>
    <mergeCell ref="D52:S54"/>
    <mergeCell ref="T52:X54"/>
    <mergeCell ref="Y52:AI54"/>
    <mergeCell ref="AJ52:AL54"/>
    <mergeCell ref="B22:C24"/>
    <mergeCell ref="CL40:CN42"/>
    <mergeCell ref="CL43:CN45"/>
    <mergeCell ref="CL46:CN48"/>
    <mergeCell ref="AJ8:BD9"/>
    <mergeCell ref="BH40:BQ42"/>
    <mergeCell ref="AS37:AU39"/>
    <mergeCell ref="AV37:AX39"/>
    <mergeCell ref="AV19:AX21"/>
    <mergeCell ref="CL22:CN24"/>
    <mergeCell ref="BH34:BQ36"/>
    <mergeCell ref="AV34:AX36"/>
    <mergeCell ref="BH37:BQ39"/>
    <mergeCell ref="B28:C30"/>
    <mergeCell ref="D28:S30"/>
    <mergeCell ref="B25:C27"/>
    <mergeCell ref="D25:S27"/>
    <mergeCell ref="AV25:AX27"/>
    <mergeCell ref="AY25:BA27"/>
    <mergeCell ref="BB25:BD27"/>
    <mergeCell ref="CL25:CN27"/>
    <mergeCell ref="CL28:CN30"/>
    <mergeCell ref="CL31:CN33"/>
    <mergeCell ref="CL34:CN36"/>
    <mergeCell ref="K84:BQ87"/>
    <mergeCell ref="Y28:AI30"/>
    <mergeCell ref="Y31:AI33"/>
    <mergeCell ref="Y34:AI36"/>
    <mergeCell ref="Y46:AI48"/>
    <mergeCell ref="AJ79:BG81"/>
    <mergeCell ref="D49:S51"/>
    <mergeCell ref="T49:X51"/>
    <mergeCell ref="Y49:AI51"/>
    <mergeCell ref="AJ49:AL51"/>
    <mergeCell ref="K88:BQ91"/>
    <mergeCell ref="K92:BQ95"/>
    <mergeCell ref="AS52:AU54"/>
    <mergeCell ref="AV52:AX54"/>
    <mergeCell ref="AY52:BA54"/>
    <mergeCell ref="BB52:BD54"/>
    <mergeCell ref="K96:BQ101"/>
    <mergeCell ref="BH43:BQ45"/>
    <mergeCell ref="BH46:BQ48"/>
    <mergeCell ref="Y79:AI81"/>
    <mergeCell ref="B79:X81"/>
    <mergeCell ref="B84:J87"/>
    <mergeCell ref="B88:J91"/>
    <mergeCell ref="D43:S45"/>
    <mergeCell ref="AV43:AX45"/>
    <mergeCell ref="AY43:BA45"/>
    <mergeCell ref="B19:C21"/>
    <mergeCell ref="D19:S21"/>
    <mergeCell ref="CH1:CX1"/>
    <mergeCell ref="CL19:CN21"/>
    <mergeCell ref="T19:X21"/>
    <mergeCell ref="AJ19:AL21"/>
    <mergeCell ref="AS19:AU21"/>
    <mergeCell ref="Y19:AI21"/>
    <mergeCell ref="AY19:BA21"/>
    <mergeCell ref="BB19:BD21"/>
    <mergeCell ref="D22:S24"/>
    <mergeCell ref="BH31:BQ33"/>
    <mergeCell ref="AY31:BA33"/>
    <mergeCell ref="B31:C33"/>
    <mergeCell ref="D31:S33"/>
    <mergeCell ref="BB22:BD24"/>
    <mergeCell ref="BE25:BG27"/>
    <mergeCell ref="T25:X27"/>
    <mergeCell ref="AJ25:AL27"/>
    <mergeCell ref="AS25:AU27"/>
    <mergeCell ref="B43:C45"/>
    <mergeCell ref="B37:C39"/>
    <mergeCell ref="D37:S39"/>
    <mergeCell ref="B40:C42"/>
    <mergeCell ref="B34:C36"/>
    <mergeCell ref="D34:S36"/>
    <mergeCell ref="D40:S42"/>
    <mergeCell ref="D46:S48"/>
    <mergeCell ref="BH19:BQ21"/>
    <mergeCell ref="BH22:BQ24"/>
    <mergeCell ref="AV22:AX24"/>
    <mergeCell ref="BH25:BQ27"/>
    <mergeCell ref="BH28:BQ30"/>
    <mergeCell ref="Y37:AI39"/>
    <mergeCell ref="Y40:AI42"/>
    <mergeCell ref="T34:X36"/>
    <mergeCell ref="T40:X42"/>
    <mergeCell ref="D157:S157"/>
    <mergeCell ref="D158:S158"/>
    <mergeCell ref="B92:J95"/>
    <mergeCell ref="Y43:AI45"/>
    <mergeCell ref="B96:J101"/>
    <mergeCell ref="B49:C51"/>
    <mergeCell ref="K102:BQ107"/>
    <mergeCell ref="K108:BQ113"/>
    <mergeCell ref="D153:S153"/>
    <mergeCell ref="B46:C48"/>
    <mergeCell ref="K114:BQ119"/>
    <mergeCell ref="B102:J107"/>
    <mergeCell ref="D152:S152"/>
    <mergeCell ref="B108:J113"/>
    <mergeCell ref="B114:J119"/>
    <mergeCell ref="D160:S160"/>
    <mergeCell ref="D154:S154"/>
    <mergeCell ref="D159:S159"/>
    <mergeCell ref="D155:S155"/>
    <mergeCell ref="D156:S156"/>
    <mergeCell ref="AZ172:BC172"/>
    <mergeCell ref="AZ173:BC173"/>
    <mergeCell ref="AZ174:BC174"/>
    <mergeCell ref="AZ133:BC133"/>
    <mergeCell ref="AZ151:BC151"/>
    <mergeCell ref="AZ170:BC170"/>
    <mergeCell ref="AZ171:BC171"/>
    <mergeCell ref="BE19:BG21"/>
    <mergeCell ref="T22:X24"/>
    <mergeCell ref="AJ22:AL24"/>
    <mergeCell ref="AS22:AU24"/>
    <mergeCell ref="AY22:BA24"/>
    <mergeCell ref="BE22:BG24"/>
    <mergeCell ref="Y22:AI24"/>
    <mergeCell ref="BB31:BD33"/>
    <mergeCell ref="BE31:BG33"/>
    <mergeCell ref="T28:X30"/>
    <mergeCell ref="AJ28:AL30"/>
    <mergeCell ref="AS28:AU30"/>
    <mergeCell ref="AV28:AX30"/>
    <mergeCell ref="AY28:BA30"/>
    <mergeCell ref="BB28:BD30"/>
    <mergeCell ref="AV31:AX33"/>
    <mergeCell ref="Y25:AI27"/>
    <mergeCell ref="T37:X39"/>
    <mergeCell ref="AJ37:AL39"/>
    <mergeCell ref="AY37:BA39"/>
    <mergeCell ref="BB37:BD39"/>
    <mergeCell ref="BE37:BG39"/>
    <mergeCell ref="BE28:BG30"/>
    <mergeCell ref="T31:X33"/>
    <mergeCell ref="AJ31:AL33"/>
    <mergeCell ref="AS31:AU33"/>
    <mergeCell ref="AJ34:AL36"/>
    <mergeCell ref="AS34:AU36"/>
    <mergeCell ref="AY34:BA36"/>
    <mergeCell ref="BB34:BD36"/>
    <mergeCell ref="BE34:BG36"/>
    <mergeCell ref="AJ40:AL42"/>
    <mergeCell ref="AS40:AU42"/>
    <mergeCell ref="AV40:AX42"/>
    <mergeCell ref="AY40:BA42"/>
    <mergeCell ref="BB40:BD42"/>
    <mergeCell ref="AS43:AU45"/>
    <mergeCell ref="AY46:BA48"/>
    <mergeCell ref="BB46:BD48"/>
    <mergeCell ref="T43:X45"/>
    <mergeCell ref="BE46:BG48"/>
    <mergeCell ref="AJ43:AL45"/>
    <mergeCell ref="BB43:BD45"/>
    <mergeCell ref="AV46:AX48"/>
    <mergeCell ref="BE40:BG42"/>
    <mergeCell ref="CH2:CX2"/>
    <mergeCell ref="A1:BR2"/>
    <mergeCell ref="BH79:BQ81"/>
    <mergeCell ref="AS49:AU51"/>
    <mergeCell ref="AV49:AX51"/>
    <mergeCell ref="BE43:BG45"/>
    <mergeCell ref="T46:X48"/>
    <mergeCell ref="AJ46:AL48"/>
    <mergeCell ref="AS46:AU48"/>
  </mergeCells>
  <conditionalFormatting sqref="AZ126:BQ128">
    <cfRule type="cellIs" priority="3" dxfId="2" operator="equal" stopIfTrue="1">
      <formula>"OK"</formula>
    </cfRule>
    <cfRule type="cellIs" priority="4" dxfId="2" operator="equal" stopIfTrue="1">
      <formula>"SI"</formula>
    </cfRule>
    <cfRule type="cellIs" priority="5" dxfId="0" operator="equal" stopIfTrue="1">
      <formula>"NO"</formula>
    </cfRule>
    <cfRule type="cellIs" priority="6" dxfId="0" operator="equal" stopIfTrue="1">
      <formula>"SI"</formula>
    </cfRule>
  </conditionalFormatting>
  <conditionalFormatting sqref="BH79:BQ81">
    <cfRule type="cellIs" priority="1" dxfId="0" operator="lessThan" stopIfTrue="1">
      <formula>5000</formula>
    </cfRule>
    <cfRule type="cellIs" priority="2" dxfId="2" operator="greaterThanOrEqual" stopIfTrue="1">
      <formula>5000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1"/>
  <headerFooter alignWithMargins="0">
    <oddHeader>&amp;C&amp;18Regione Liguria - Piano Aziendale di Sviluppo&amp;R&amp;12SOTTOMISURA 4.1</oddHeader>
    <oddFooter>&amp;C&amp;14&amp;A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5"/>
  <sheetViews>
    <sheetView showGridLines="0" zoomScale="50" zoomScaleNormal="50" zoomScaleSheetLayoutView="50" zoomScalePageLayoutView="35" workbookViewId="0" topLeftCell="A16">
      <selection activeCell="AB121" sqref="AB121"/>
    </sheetView>
  </sheetViews>
  <sheetFormatPr defaultColWidth="3.8515625" defaultRowHeight="20.25" customHeight="1"/>
  <cols>
    <col min="1" max="48" width="3.8515625" style="92" customWidth="1"/>
    <col min="49" max="49" width="5.00390625" style="92" customWidth="1"/>
    <col min="50" max="54" width="3.8515625" style="92" customWidth="1"/>
    <col min="55" max="55" width="4.7109375" style="92" customWidth="1"/>
    <col min="56" max="56" width="3.8515625" style="92" customWidth="1"/>
    <col min="57" max="57" width="3.8515625" style="90" customWidth="1"/>
    <col min="58" max="60" width="3.8515625" style="92" customWidth="1"/>
    <col min="61" max="61" width="5.421875" style="92" customWidth="1"/>
    <col min="62" max="65" width="3.8515625" style="92" customWidth="1"/>
    <col min="66" max="16384" width="3.8515625" style="92" customWidth="1"/>
  </cols>
  <sheetData>
    <row r="1" spans="1:67" s="114" customFormat="1" ht="23.25" customHeight="1">
      <c r="A1" s="718" t="s">
        <v>311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8"/>
      <c r="AN1" s="718"/>
      <c r="AO1" s="718"/>
      <c r="AP1" s="718"/>
      <c r="AQ1" s="718"/>
      <c r="AR1" s="718"/>
      <c r="AS1" s="718"/>
      <c r="AT1" s="718"/>
      <c r="AU1" s="718"/>
      <c r="AV1" s="718"/>
      <c r="AW1" s="718"/>
      <c r="AX1" s="718"/>
      <c r="AY1" s="718"/>
      <c r="AZ1" s="718"/>
      <c r="BA1" s="718"/>
      <c r="BB1" s="718"/>
      <c r="BC1" s="718"/>
      <c r="BD1" s="718"/>
      <c r="BE1" s="718"/>
      <c r="BF1" s="718"/>
      <c r="BG1" s="718"/>
      <c r="BH1" s="718"/>
      <c r="BI1" s="718"/>
      <c r="BJ1" s="718"/>
      <c r="BK1" s="718"/>
      <c r="BL1" s="718"/>
      <c r="BM1" s="718"/>
      <c r="BN1" s="718"/>
      <c r="BO1" s="113"/>
    </row>
    <row r="2" spans="1:67" s="114" customFormat="1" ht="23.25" customHeight="1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8"/>
      <c r="AL2" s="718"/>
      <c r="AM2" s="718"/>
      <c r="AN2" s="718"/>
      <c r="AO2" s="718"/>
      <c r="AP2" s="718"/>
      <c r="AQ2" s="718"/>
      <c r="AR2" s="718"/>
      <c r="AS2" s="718"/>
      <c r="AT2" s="718"/>
      <c r="AU2" s="718"/>
      <c r="AV2" s="718"/>
      <c r="AW2" s="718"/>
      <c r="AX2" s="718"/>
      <c r="AY2" s="718"/>
      <c r="AZ2" s="718"/>
      <c r="BA2" s="718"/>
      <c r="BB2" s="718"/>
      <c r="BC2" s="718"/>
      <c r="BD2" s="718"/>
      <c r="BE2" s="718"/>
      <c r="BF2" s="718"/>
      <c r="BG2" s="718"/>
      <c r="BH2" s="718"/>
      <c r="BI2" s="718"/>
      <c r="BJ2" s="718"/>
      <c r="BK2" s="718"/>
      <c r="BL2" s="718"/>
      <c r="BM2" s="718"/>
      <c r="BN2" s="718"/>
      <c r="BO2" s="113"/>
    </row>
    <row r="3" spans="1:2" s="1" customFormat="1" ht="20.25" customHeight="1">
      <c r="A3" s="92"/>
      <c r="B3" s="92"/>
    </row>
    <row r="4" spans="1:76" s="37" customFormat="1" ht="20.25" customHeight="1">
      <c r="A4" s="115" t="s">
        <v>642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68"/>
      <c r="AL4" s="68"/>
      <c r="AM4" s="11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X4" s="119"/>
    </row>
    <row r="5" spans="1:76" s="37" customFormat="1" ht="20.25" customHeight="1">
      <c r="A5" s="169"/>
      <c r="B5" s="18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119"/>
      <c r="AL5" s="119"/>
      <c r="AM5" s="188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X5" s="119"/>
    </row>
    <row r="6" spans="1:57" s="37" customFormat="1" ht="20.25" customHeight="1">
      <c r="A6" s="152"/>
      <c r="B6" s="189" t="s">
        <v>643</v>
      </c>
      <c r="C6" s="119"/>
      <c r="D6" s="119"/>
      <c r="E6" s="11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BE6" s="188"/>
    </row>
    <row r="7" spans="1:57" s="136" customFormat="1" ht="20.25" customHeight="1">
      <c r="A7" s="125"/>
      <c r="B7" s="133"/>
      <c r="C7" s="134"/>
      <c r="D7" s="134"/>
      <c r="E7" s="134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BE7" s="137"/>
    </row>
    <row r="8" spans="1:65" s="37" customFormat="1" ht="20.25" customHeight="1">
      <c r="A8" s="152"/>
      <c r="B8" s="1013"/>
      <c r="C8" s="1013"/>
      <c r="D8" s="1023" t="s">
        <v>247</v>
      </c>
      <c r="E8" s="1023"/>
      <c r="F8" s="1023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1023"/>
      <c r="W8" s="1023"/>
      <c r="X8" s="1023"/>
      <c r="Y8" s="1023"/>
      <c r="Z8" s="1023"/>
      <c r="AA8" s="1023"/>
      <c r="AB8" s="1023"/>
      <c r="AC8" s="1023"/>
      <c r="AD8" s="1023"/>
      <c r="AE8" s="1023"/>
      <c r="AF8" s="1023"/>
      <c r="AG8" s="1023"/>
      <c r="AH8" s="1023"/>
      <c r="AI8" s="1023" t="s">
        <v>624</v>
      </c>
      <c r="AJ8" s="1023" t="s">
        <v>248</v>
      </c>
      <c r="AK8" s="1023" t="s">
        <v>248</v>
      </c>
      <c r="AL8" s="1023" t="s">
        <v>248</v>
      </c>
      <c r="AM8" s="1023" t="s">
        <v>248</v>
      </c>
      <c r="AN8" s="1023" t="s">
        <v>248</v>
      </c>
      <c r="AO8" s="1023" t="s">
        <v>248</v>
      </c>
      <c r="AP8" s="1023" t="s">
        <v>248</v>
      </c>
      <c r="AQ8" s="1023" t="s">
        <v>248</v>
      </c>
      <c r="AR8" s="1023" t="s">
        <v>248</v>
      </c>
      <c r="AS8" s="1023" t="s">
        <v>248</v>
      </c>
      <c r="AT8" s="1023" t="s">
        <v>248</v>
      </c>
      <c r="AU8" s="1023" t="s">
        <v>248</v>
      </c>
      <c r="AV8" s="1023" t="s">
        <v>248</v>
      </c>
      <c r="AW8" s="1023" t="s">
        <v>248</v>
      </c>
      <c r="AX8" s="1023" t="s">
        <v>248</v>
      </c>
      <c r="AY8" s="1023" t="s">
        <v>248</v>
      </c>
      <c r="AZ8" s="1023" t="s">
        <v>248</v>
      </c>
      <c r="BA8" s="1023" t="s">
        <v>249</v>
      </c>
      <c r="BB8" s="1023"/>
      <c r="BC8" s="1023"/>
      <c r="BD8" s="728" t="s">
        <v>250</v>
      </c>
      <c r="BE8" s="728"/>
      <c r="BF8" s="728"/>
      <c r="BG8" s="728"/>
      <c r="BH8" s="728"/>
      <c r="BI8" s="728"/>
      <c r="BJ8" s="728"/>
      <c r="BK8" s="728"/>
      <c r="BL8" s="728"/>
      <c r="BM8" s="728"/>
    </row>
    <row r="9" spans="1:65" s="37" customFormat="1" ht="20.25" customHeight="1">
      <c r="A9" s="152"/>
      <c r="B9" s="1013"/>
      <c r="C9" s="1013"/>
      <c r="D9" s="1023"/>
      <c r="E9" s="1023"/>
      <c r="F9" s="1023"/>
      <c r="G9" s="1023"/>
      <c r="H9" s="1023"/>
      <c r="I9" s="1023"/>
      <c r="J9" s="1023"/>
      <c r="K9" s="1023"/>
      <c r="L9" s="1023"/>
      <c r="M9" s="1023"/>
      <c r="N9" s="1023"/>
      <c r="O9" s="1023"/>
      <c r="P9" s="1023"/>
      <c r="Q9" s="1023"/>
      <c r="R9" s="1023"/>
      <c r="S9" s="1023"/>
      <c r="T9" s="1023"/>
      <c r="U9" s="1023"/>
      <c r="V9" s="1023"/>
      <c r="W9" s="1023"/>
      <c r="X9" s="1023"/>
      <c r="Y9" s="1023"/>
      <c r="Z9" s="1023"/>
      <c r="AA9" s="1023"/>
      <c r="AB9" s="1023"/>
      <c r="AC9" s="1023"/>
      <c r="AD9" s="1023"/>
      <c r="AE9" s="1023"/>
      <c r="AF9" s="1023"/>
      <c r="AG9" s="1023"/>
      <c r="AH9" s="1023"/>
      <c r="AI9" s="1023"/>
      <c r="AJ9" s="1023"/>
      <c r="AK9" s="1023"/>
      <c r="AL9" s="1023"/>
      <c r="AM9" s="1023"/>
      <c r="AN9" s="1023"/>
      <c r="AO9" s="1023"/>
      <c r="AP9" s="1023"/>
      <c r="AQ9" s="1023"/>
      <c r="AR9" s="1023"/>
      <c r="AS9" s="1023"/>
      <c r="AT9" s="1023"/>
      <c r="AU9" s="1023"/>
      <c r="AV9" s="1023"/>
      <c r="AW9" s="1023"/>
      <c r="AX9" s="1023"/>
      <c r="AY9" s="1023"/>
      <c r="AZ9" s="1023"/>
      <c r="BA9" s="1023"/>
      <c r="BB9" s="1023"/>
      <c r="BC9" s="1023"/>
      <c r="BD9" s="728"/>
      <c r="BE9" s="728"/>
      <c r="BF9" s="728"/>
      <c r="BG9" s="728"/>
      <c r="BH9" s="728"/>
      <c r="BI9" s="728"/>
      <c r="BJ9" s="728"/>
      <c r="BK9" s="728"/>
      <c r="BL9" s="728"/>
      <c r="BM9" s="728"/>
    </row>
    <row r="10" spans="1:65" s="37" customFormat="1" ht="20.25" customHeight="1">
      <c r="A10" s="152"/>
      <c r="B10" s="1013"/>
      <c r="C10" s="1013"/>
      <c r="D10" s="1023"/>
      <c r="E10" s="1023"/>
      <c r="F10" s="1023"/>
      <c r="G10" s="1023"/>
      <c r="H10" s="1023"/>
      <c r="I10" s="1023"/>
      <c r="J10" s="1023"/>
      <c r="K10" s="1023"/>
      <c r="L10" s="1023"/>
      <c r="M10" s="1023"/>
      <c r="N10" s="1023"/>
      <c r="O10" s="1023"/>
      <c r="P10" s="1023"/>
      <c r="Q10" s="1023"/>
      <c r="R10" s="1023"/>
      <c r="S10" s="1023"/>
      <c r="T10" s="1023"/>
      <c r="U10" s="1023"/>
      <c r="V10" s="1023"/>
      <c r="W10" s="1023"/>
      <c r="X10" s="1023"/>
      <c r="Y10" s="1023"/>
      <c r="Z10" s="1023"/>
      <c r="AA10" s="1023"/>
      <c r="AB10" s="1023"/>
      <c r="AC10" s="1023"/>
      <c r="AD10" s="1023"/>
      <c r="AE10" s="1023"/>
      <c r="AF10" s="1023"/>
      <c r="AG10" s="1023"/>
      <c r="AH10" s="1023"/>
      <c r="AI10" s="1023" t="s">
        <v>248</v>
      </c>
      <c r="AJ10" s="1023" t="s">
        <v>248</v>
      </c>
      <c r="AK10" s="1023" t="s">
        <v>248</v>
      </c>
      <c r="AL10" s="1023" t="s">
        <v>248</v>
      </c>
      <c r="AM10" s="1023" t="s">
        <v>248</v>
      </c>
      <c r="AN10" s="1023" t="s">
        <v>248</v>
      </c>
      <c r="AO10" s="1023" t="s">
        <v>248</v>
      </c>
      <c r="AP10" s="1023" t="s">
        <v>248</v>
      </c>
      <c r="AQ10" s="1023" t="s">
        <v>248</v>
      </c>
      <c r="AR10" s="1023" t="s">
        <v>248</v>
      </c>
      <c r="AS10" s="1023" t="s">
        <v>248</v>
      </c>
      <c r="AT10" s="1023" t="s">
        <v>248</v>
      </c>
      <c r="AU10" s="1023" t="s">
        <v>248</v>
      </c>
      <c r="AV10" s="1023" t="s">
        <v>248</v>
      </c>
      <c r="AW10" s="1023" t="s">
        <v>248</v>
      </c>
      <c r="AX10" s="1023" t="s">
        <v>248</v>
      </c>
      <c r="AY10" s="1023" t="s">
        <v>248</v>
      </c>
      <c r="AZ10" s="1023" t="s">
        <v>248</v>
      </c>
      <c r="BA10" s="1023"/>
      <c r="BB10" s="1023"/>
      <c r="BC10" s="1023"/>
      <c r="BD10" s="728"/>
      <c r="BE10" s="728"/>
      <c r="BF10" s="728"/>
      <c r="BG10" s="728"/>
      <c r="BH10" s="728"/>
      <c r="BI10" s="728"/>
      <c r="BJ10" s="728"/>
      <c r="BK10" s="728"/>
      <c r="BL10" s="728"/>
      <c r="BM10" s="728"/>
    </row>
    <row r="11" spans="1:65" s="37" customFormat="1" ht="20.25" customHeight="1">
      <c r="A11" s="152"/>
      <c r="B11" s="1013"/>
      <c r="C11" s="1013"/>
      <c r="D11" s="1023"/>
      <c r="E11" s="1023"/>
      <c r="F11" s="1023"/>
      <c r="G11" s="1023"/>
      <c r="H11" s="1023"/>
      <c r="I11" s="1023"/>
      <c r="J11" s="1023"/>
      <c r="K11" s="1023"/>
      <c r="L11" s="1023"/>
      <c r="M11" s="1023"/>
      <c r="N11" s="1023"/>
      <c r="O11" s="1023"/>
      <c r="P11" s="1023"/>
      <c r="Q11" s="1023"/>
      <c r="R11" s="1023"/>
      <c r="S11" s="1023"/>
      <c r="T11" s="1023"/>
      <c r="U11" s="1023"/>
      <c r="V11" s="1023"/>
      <c r="W11" s="1023"/>
      <c r="X11" s="1023"/>
      <c r="Y11" s="1023"/>
      <c r="Z11" s="1023"/>
      <c r="AA11" s="1023"/>
      <c r="AB11" s="1023"/>
      <c r="AC11" s="1023"/>
      <c r="AD11" s="1023"/>
      <c r="AE11" s="1023"/>
      <c r="AF11" s="1023"/>
      <c r="AG11" s="1023"/>
      <c r="AH11" s="1023"/>
      <c r="AI11" s="1023" t="s">
        <v>248</v>
      </c>
      <c r="AJ11" s="1023" t="s">
        <v>248</v>
      </c>
      <c r="AK11" s="1023" t="s">
        <v>248</v>
      </c>
      <c r="AL11" s="1023" t="s">
        <v>248</v>
      </c>
      <c r="AM11" s="1023" t="s">
        <v>248</v>
      </c>
      <c r="AN11" s="1023" t="s">
        <v>248</v>
      </c>
      <c r="AO11" s="1023" t="s">
        <v>248</v>
      </c>
      <c r="AP11" s="1023" t="s">
        <v>248</v>
      </c>
      <c r="AQ11" s="1023" t="s">
        <v>248</v>
      </c>
      <c r="AR11" s="1023" t="s">
        <v>248</v>
      </c>
      <c r="AS11" s="1023" t="s">
        <v>248</v>
      </c>
      <c r="AT11" s="1023" t="s">
        <v>248</v>
      </c>
      <c r="AU11" s="1023" t="s">
        <v>248</v>
      </c>
      <c r="AV11" s="1023" t="s">
        <v>248</v>
      </c>
      <c r="AW11" s="1023" t="s">
        <v>248</v>
      </c>
      <c r="AX11" s="1023" t="s">
        <v>248</v>
      </c>
      <c r="AY11" s="1023" t="s">
        <v>248</v>
      </c>
      <c r="AZ11" s="1023" t="s">
        <v>248</v>
      </c>
      <c r="BA11" s="1023"/>
      <c r="BB11" s="1023"/>
      <c r="BC11" s="1023"/>
      <c r="BD11" s="728"/>
      <c r="BE11" s="728"/>
      <c r="BF11" s="728"/>
      <c r="BG11" s="728"/>
      <c r="BH11" s="728"/>
      <c r="BI11" s="728"/>
      <c r="BJ11" s="728"/>
      <c r="BK11" s="728"/>
      <c r="BL11" s="728"/>
      <c r="BM11" s="728"/>
    </row>
    <row r="12" spans="1:65" s="136" customFormat="1" ht="20.25" customHeight="1">
      <c r="A12" s="125"/>
      <c r="B12" s="739" t="s">
        <v>258</v>
      </c>
      <c r="C12" s="739"/>
      <c r="D12" s="1027" t="s">
        <v>621</v>
      </c>
      <c r="E12" s="1027"/>
      <c r="F12" s="1027"/>
      <c r="G12" s="1027"/>
      <c r="H12" s="1027"/>
      <c r="I12" s="1027"/>
      <c r="J12" s="1027"/>
      <c r="K12" s="1027"/>
      <c r="L12" s="1027"/>
      <c r="M12" s="1027"/>
      <c r="N12" s="1027"/>
      <c r="O12" s="1027"/>
      <c r="P12" s="1027"/>
      <c r="Q12" s="1027"/>
      <c r="R12" s="1027"/>
      <c r="S12" s="1027"/>
      <c r="T12" s="1027"/>
      <c r="U12" s="1027"/>
      <c r="V12" s="1027"/>
      <c r="W12" s="1027"/>
      <c r="X12" s="1027"/>
      <c r="Y12" s="1027"/>
      <c r="Z12" s="1027"/>
      <c r="AA12" s="1027"/>
      <c r="AB12" s="1027"/>
      <c r="AC12" s="1027"/>
      <c r="AD12" s="1027"/>
      <c r="AE12" s="1027"/>
      <c r="AF12" s="1027"/>
      <c r="AG12" s="1027"/>
      <c r="AH12" s="1027"/>
      <c r="AI12" s="1048"/>
      <c r="AJ12" s="1048"/>
      <c r="AK12" s="1048"/>
      <c r="AL12" s="1048"/>
      <c r="AM12" s="1048"/>
      <c r="AN12" s="1048"/>
      <c r="AO12" s="1048"/>
      <c r="AP12" s="1048"/>
      <c r="AQ12" s="1048"/>
      <c r="AR12" s="1048"/>
      <c r="AS12" s="1048"/>
      <c r="AT12" s="1048"/>
      <c r="AU12" s="1048"/>
      <c r="AV12" s="1048"/>
      <c r="AW12" s="1048"/>
      <c r="AX12" s="1048"/>
      <c r="AY12" s="1048"/>
      <c r="AZ12" s="1048"/>
      <c r="BA12" s="1049">
        <v>30</v>
      </c>
      <c r="BB12" s="1049">
        <v>30</v>
      </c>
      <c r="BC12" s="1049">
        <v>30</v>
      </c>
      <c r="BD12" s="1024">
        <f>AI12/BA12</f>
        <v>0</v>
      </c>
      <c r="BE12" s="1024"/>
      <c r="BF12" s="1024"/>
      <c r="BG12" s="1024"/>
      <c r="BH12" s="1024"/>
      <c r="BI12" s="1024"/>
      <c r="BJ12" s="1024"/>
      <c r="BK12" s="1024"/>
      <c r="BL12" s="1024"/>
      <c r="BM12" s="1024"/>
    </row>
    <row r="13" spans="1:65" s="136" customFormat="1" ht="20.25" customHeight="1">
      <c r="A13" s="125"/>
      <c r="B13" s="739"/>
      <c r="C13" s="739"/>
      <c r="D13" s="1027"/>
      <c r="E13" s="1027"/>
      <c r="F13" s="1027"/>
      <c r="G13" s="1027"/>
      <c r="H13" s="1027"/>
      <c r="I13" s="1027"/>
      <c r="J13" s="1027"/>
      <c r="K13" s="1027"/>
      <c r="L13" s="1027"/>
      <c r="M13" s="1027"/>
      <c r="N13" s="1027"/>
      <c r="O13" s="1027"/>
      <c r="P13" s="1027"/>
      <c r="Q13" s="1027"/>
      <c r="R13" s="1027"/>
      <c r="S13" s="1027"/>
      <c r="T13" s="1027"/>
      <c r="U13" s="1027"/>
      <c r="V13" s="1027"/>
      <c r="W13" s="1027"/>
      <c r="X13" s="1027"/>
      <c r="Y13" s="1027"/>
      <c r="Z13" s="1027"/>
      <c r="AA13" s="1027"/>
      <c r="AB13" s="1027"/>
      <c r="AC13" s="1027"/>
      <c r="AD13" s="1027"/>
      <c r="AE13" s="1027"/>
      <c r="AF13" s="1027"/>
      <c r="AG13" s="1027"/>
      <c r="AH13" s="1027"/>
      <c r="AI13" s="1048"/>
      <c r="AJ13" s="1048"/>
      <c r="AK13" s="1048"/>
      <c r="AL13" s="1048"/>
      <c r="AM13" s="1048"/>
      <c r="AN13" s="1048"/>
      <c r="AO13" s="1048"/>
      <c r="AP13" s="1048"/>
      <c r="AQ13" s="1048"/>
      <c r="AR13" s="1048"/>
      <c r="AS13" s="1048"/>
      <c r="AT13" s="1048"/>
      <c r="AU13" s="1048"/>
      <c r="AV13" s="1048"/>
      <c r="AW13" s="1048"/>
      <c r="AX13" s="1048"/>
      <c r="AY13" s="1048"/>
      <c r="AZ13" s="1048"/>
      <c r="BA13" s="1049">
        <v>10</v>
      </c>
      <c r="BB13" s="1049">
        <v>10</v>
      </c>
      <c r="BC13" s="1049">
        <v>10</v>
      </c>
      <c r="BD13" s="1024"/>
      <c r="BE13" s="1024"/>
      <c r="BF13" s="1024"/>
      <c r="BG13" s="1024"/>
      <c r="BH13" s="1024"/>
      <c r="BI13" s="1024"/>
      <c r="BJ13" s="1024"/>
      <c r="BK13" s="1024"/>
      <c r="BL13" s="1024"/>
      <c r="BM13" s="1024"/>
    </row>
    <row r="14" spans="1:65" s="136" customFormat="1" ht="20.25" customHeight="1">
      <c r="A14" s="125"/>
      <c r="B14" s="739"/>
      <c r="C14" s="739"/>
      <c r="D14" s="1027"/>
      <c r="E14" s="1027"/>
      <c r="F14" s="1027"/>
      <c r="G14" s="1027"/>
      <c r="H14" s="1027"/>
      <c r="I14" s="1027"/>
      <c r="J14" s="1027"/>
      <c r="K14" s="1027"/>
      <c r="L14" s="1027"/>
      <c r="M14" s="1027"/>
      <c r="N14" s="1027"/>
      <c r="O14" s="1027"/>
      <c r="P14" s="1027"/>
      <c r="Q14" s="1027"/>
      <c r="R14" s="1027"/>
      <c r="S14" s="1027"/>
      <c r="T14" s="1027"/>
      <c r="U14" s="1027"/>
      <c r="V14" s="1027"/>
      <c r="W14" s="1027"/>
      <c r="X14" s="1027"/>
      <c r="Y14" s="1027"/>
      <c r="Z14" s="1027"/>
      <c r="AA14" s="1027"/>
      <c r="AB14" s="1027"/>
      <c r="AC14" s="1027"/>
      <c r="AD14" s="1027"/>
      <c r="AE14" s="1027"/>
      <c r="AF14" s="1027"/>
      <c r="AG14" s="1027"/>
      <c r="AH14" s="1027"/>
      <c r="AI14" s="1048"/>
      <c r="AJ14" s="1048"/>
      <c r="AK14" s="1048"/>
      <c r="AL14" s="1048"/>
      <c r="AM14" s="1048"/>
      <c r="AN14" s="1048"/>
      <c r="AO14" s="1048"/>
      <c r="AP14" s="1048"/>
      <c r="AQ14" s="1048"/>
      <c r="AR14" s="1048"/>
      <c r="AS14" s="1048"/>
      <c r="AT14" s="1048"/>
      <c r="AU14" s="1048"/>
      <c r="AV14" s="1048"/>
      <c r="AW14" s="1048"/>
      <c r="AX14" s="1048"/>
      <c r="AY14" s="1048"/>
      <c r="AZ14" s="1048"/>
      <c r="BA14" s="1049">
        <v>30</v>
      </c>
      <c r="BB14" s="1049">
        <v>30</v>
      </c>
      <c r="BC14" s="1049">
        <v>30</v>
      </c>
      <c r="BD14" s="1024"/>
      <c r="BE14" s="1024"/>
      <c r="BF14" s="1024"/>
      <c r="BG14" s="1024"/>
      <c r="BH14" s="1024"/>
      <c r="BI14" s="1024"/>
      <c r="BJ14" s="1024"/>
      <c r="BK14" s="1024"/>
      <c r="BL14" s="1024"/>
      <c r="BM14" s="1024"/>
    </row>
    <row r="15" spans="1:65" s="136" customFormat="1" ht="20.25" customHeight="1">
      <c r="A15" s="125"/>
      <c r="B15" s="739" t="s">
        <v>259</v>
      </c>
      <c r="C15" s="739"/>
      <c r="D15" s="1027" t="s">
        <v>622</v>
      </c>
      <c r="E15" s="1027"/>
      <c r="F15" s="1027"/>
      <c r="G15" s="1027"/>
      <c r="H15" s="1027"/>
      <c r="I15" s="1027"/>
      <c r="J15" s="1027"/>
      <c r="K15" s="1027"/>
      <c r="L15" s="1027"/>
      <c r="M15" s="1027"/>
      <c r="N15" s="1027"/>
      <c r="O15" s="1027"/>
      <c r="P15" s="1027"/>
      <c r="Q15" s="1027"/>
      <c r="R15" s="1027"/>
      <c r="S15" s="1027"/>
      <c r="T15" s="1027"/>
      <c r="U15" s="1027"/>
      <c r="V15" s="1027"/>
      <c r="W15" s="1027"/>
      <c r="X15" s="1027"/>
      <c r="Y15" s="1027"/>
      <c r="Z15" s="1027"/>
      <c r="AA15" s="1027"/>
      <c r="AB15" s="1027"/>
      <c r="AC15" s="1027"/>
      <c r="AD15" s="1027"/>
      <c r="AE15" s="1027"/>
      <c r="AF15" s="1027"/>
      <c r="AG15" s="1027"/>
      <c r="AH15" s="1027"/>
      <c r="AI15" s="1048"/>
      <c r="AJ15" s="1048"/>
      <c r="AK15" s="1048"/>
      <c r="AL15" s="1048"/>
      <c r="AM15" s="1048"/>
      <c r="AN15" s="1048"/>
      <c r="AO15" s="1048"/>
      <c r="AP15" s="1048"/>
      <c r="AQ15" s="1048"/>
      <c r="AR15" s="1048"/>
      <c r="AS15" s="1048"/>
      <c r="AT15" s="1048"/>
      <c r="AU15" s="1048"/>
      <c r="AV15" s="1048"/>
      <c r="AW15" s="1048"/>
      <c r="AX15" s="1048"/>
      <c r="AY15" s="1048"/>
      <c r="AZ15" s="1048"/>
      <c r="BA15" s="1049">
        <v>10</v>
      </c>
      <c r="BB15" s="1049">
        <v>10</v>
      </c>
      <c r="BC15" s="1049">
        <v>10</v>
      </c>
      <c r="BD15" s="1024">
        <f>AI15/BA15</f>
        <v>0</v>
      </c>
      <c r="BE15" s="1024"/>
      <c r="BF15" s="1024"/>
      <c r="BG15" s="1024"/>
      <c r="BH15" s="1024"/>
      <c r="BI15" s="1024"/>
      <c r="BJ15" s="1024"/>
      <c r="BK15" s="1024"/>
      <c r="BL15" s="1024"/>
      <c r="BM15" s="1024"/>
    </row>
    <row r="16" spans="1:65" s="136" customFormat="1" ht="20.25" customHeight="1">
      <c r="A16" s="125"/>
      <c r="B16" s="739"/>
      <c r="C16" s="739"/>
      <c r="D16" s="1027"/>
      <c r="E16" s="1027"/>
      <c r="F16" s="1027"/>
      <c r="G16" s="1027"/>
      <c r="H16" s="1027"/>
      <c r="I16" s="1027"/>
      <c r="J16" s="1027"/>
      <c r="K16" s="1027"/>
      <c r="L16" s="1027"/>
      <c r="M16" s="1027"/>
      <c r="N16" s="1027"/>
      <c r="O16" s="1027"/>
      <c r="P16" s="1027"/>
      <c r="Q16" s="1027"/>
      <c r="R16" s="1027"/>
      <c r="S16" s="1027"/>
      <c r="T16" s="1027"/>
      <c r="U16" s="1027"/>
      <c r="V16" s="1027"/>
      <c r="W16" s="1027"/>
      <c r="X16" s="1027"/>
      <c r="Y16" s="1027"/>
      <c r="Z16" s="1027"/>
      <c r="AA16" s="1027"/>
      <c r="AB16" s="1027"/>
      <c r="AC16" s="1027"/>
      <c r="AD16" s="1027"/>
      <c r="AE16" s="1027"/>
      <c r="AF16" s="1027"/>
      <c r="AG16" s="1027"/>
      <c r="AH16" s="1027"/>
      <c r="AI16" s="1048"/>
      <c r="AJ16" s="1048"/>
      <c r="AK16" s="1048"/>
      <c r="AL16" s="1048"/>
      <c r="AM16" s="1048"/>
      <c r="AN16" s="1048"/>
      <c r="AO16" s="1048"/>
      <c r="AP16" s="1048"/>
      <c r="AQ16" s="1048"/>
      <c r="AR16" s="1048"/>
      <c r="AS16" s="1048"/>
      <c r="AT16" s="1048"/>
      <c r="AU16" s="1048"/>
      <c r="AV16" s="1048"/>
      <c r="AW16" s="1048"/>
      <c r="AX16" s="1048"/>
      <c r="AY16" s="1048"/>
      <c r="AZ16" s="1048"/>
      <c r="BA16" s="1049">
        <v>30</v>
      </c>
      <c r="BB16" s="1049">
        <v>30</v>
      </c>
      <c r="BC16" s="1049">
        <v>30</v>
      </c>
      <c r="BD16" s="1024"/>
      <c r="BE16" s="1024"/>
      <c r="BF16" s="1024"/>
      <c r="BG16" s="1024"/>
      <c r="BH16" s="1024"/>
      <c r="BI16" s="1024"/>
      <c r="BJ16" s="1024"/>
      <c r="BK16" s="1024"/>
      <c r="BL16" s="1024"/>
      <c r="BM16" s="1024"/>
    </row>
    <row r="17" spans="1:65" s="136" customFormat="1" ht="20.25" customHeight="1">
      <c r="A17" s="125"/>
      <c r="B17" s="739"/>
      <c r="C17" s="739"/>
      <c r="D17" s="1027"/>
      <c r="E17" s="1027"/>
      <c r="F17" s="1027"/>
      <c r="G17" s="1027"/>
      <c r="H17" s="1027"/>
      <c r="I17" s="1027"/>
      <c r="J17" s="1027"/>
      <c r="K17" s="1027"/>
      <c r="L17" s="1027"/>
      <c r="M17" s="1027"/>
      <c r="N17" s="1027"/>
      <c r="O17" s="1027"/>
      <c r="P17" s="1027"/>
      <c r="Q17" s="1027"/>
      <c r="R17" s="1027"/>
      <c r="S17" s="1027"/>
      <c r="T17" s="1027"/>
      <c r="U17" s="1027"/>
      <c r="V17" s="1027"/>
      <c r="W17" s="1027"/>
      <c r="X17" s="1027"/>
      <c r="Y17" s="1027"/>
      <c r="Z17" s="1027"/>
      <c r="AA17" s="1027"/>
      <c r="AB17" s="1027"/>
      <c r="AC17" s="1027"/>
      <c r="AD17" s="1027"/>
      <c r="AE17" s="1027"/>
      <c r="AF17" s="1027"/>
      <c r="AG17" s="1027"/>
      <c r="AH17" s="1027"/>
      <c r="AI17" s="1048"/>
      <c r="AJ17" s="1048"/>
      <c r="AK17" s="1048"/>
      <c r="AL17" s="1048"/>
      <c r="AM17" s="1048"/>
      <c r="AN17" s="1048"/>
      <c r="AO17" s="1048"/>
      <c r="AP17" s="1048"/>
      <c r="AQ17" s="1048"/>
      <c r="AR17" s="1048"/>
      <c r="AS17" s="1048"/>
      <c r="AT17" s="1048"/>
      <c r="AU17" s="1048"/>
      <c r="AV17" s="1048"/>
      <c r="AW17" s="1048"/>
      <c r="AX17" s="1048"/>
      <c r="AY17" s="1048"/>
      <c r="AZ17" s="1048"/>
      <c r="BA17" s="1049">
        <v>10</v>
      </c>
      <c r="BB17" s="1049">
        <v>10</v>
      </c>
      <c r="BC17" s="1049">
        <v>10</v>
      </c>
      <c r="BD17" s="1024"/>
      <c r="BE17" s="1024"/>
      <c r="BF17" s="1024"/>
      <c r="BG17" s="1024"/>
      <c r="BH17" s="1024"/>
      <c r="BI17" s="1024"/>
      <c r="BJ17" s="1024"/>
      <c r="BK17" s="1024"/>
      <c r="BL17" s="1024"/>
      <c r="BM17" s="1024"/>
    </row>
    <row r="18" spans="1:65" s="136" customFormat="1" ht="20.25" customHeight="1">
      <c r="A18" s="125"/>
      <c r="B18" s="739" t="s">
        <v>260</v>
      </c>
      <c r="C18" s="739"/>
      <c r="D18" s="1028"/>
      <c r="E18" s="1028"/>
      <c r="F18" s="1028"/>
      <c r="G18" s="1028"/>
      <c r="H18" s="1028"/>
      <c r="I18" s="1028"/>
      <c r="J18" s="1028"/>
      <c r="K18" s="1028"/>
      <c r="L18" s="1028"/>
      <c r="M18" s="1028"/>
      <c r="N18" s="1028"/>
      <c r="O18" s="1028"/>
      <c r="P18" s="1028"/>
      <c r="Q18" s="1028"/>
      <c r="R18" s="1028"/>
      <c r="S18" s="1028"/>
      <c r="T18" s="1028"/>
      <c r="U18" s="1028"/>
      <c r="V18" s="1028"/>
      <c r="W18" s="1028"/>
      <c r="X18" s="1028"/>
      <c r="Y18" s="1028"/>
      <c r="Z18" s="1028"/>
      <c r="AA18" s="1028"/>
      <c r="AB18" s="1028"/>
      <c r="AC18" s="1028"/>
      <c r="AD18" s="1028"/>
      <c r="AE18" s="1028"/>
      <c r="AF18" s="1028"/>
      <c r="AG18" s="1028"/>
      <c r="AH18" s="1028"/>
      <c r="AI18" s="1029" t="s">
        <v>254</v>
      </c>
      <c r="AJ18" s="1030"/>
      <c r="AK18" s="1030"/>
      <c r="AL18" s="1030"/>
      <c r="AM18" s="1030"/>
      <c r="AN18" s="1030"/>
      <c r="AO18" s="1030"/>
      <c r="AP18" s="1030"/>
      <c r="AQ18" s="1030"/>
      <c r="AR18" s="1030"/>
      <c r="AS18" s="1030"/>
      <c r="AT18" s="1030"/>
      <c r="AU18" s="1030"/>
      <c r="AV18" s="1030"/>
      <c r="AW18" s="1030"/>
      <c r="AX18" s="1030"/>
      <c r="AY18" s="1030"/>
      <c r="AZ18" s="1030"/>
      <c r="BA18" s="1030"/>
      <c r="BB18" s="1030"/>
      <c r="BC18" s="1030"/>
      <c r="BD18" s="1024">
        <f>BD12+BD15</f>
        <v>0</v>
      </c>
      <c r="BE18" s="1024"/>
      <c r="BF18" s="1024"/>
      <c r="BG18" s="1024"/>
      <c r="BH18" s="1024"/>
      <c r="BI18" s="1024"/>
      <c r="BJ18" s="1024"/>
      <c r="BK18" s="1024"/>
      <c r="BL18" s="1024"/>
      <c r="BM18" s="1024"/>
    </row>
    <row r="19" spans="1:65" s="136" customFormat="1" ht="20.25" customHeight="1">
      <c r="A19" s="125"/>
      <c r="B19" s="739"/>
      <c r="C19" s="739"/>
      <c r="D19" s="1028"/>
      <c r="E19" s="1028"/>
      <c r="F19" s="1028"/>
      <c r="G19" s="1028"/>
      <c r="H19" s="1028"/>
      <c r="I19" s="1028"/>
      <c r="J19" s="1028"/>
      <c r="K19" s="1028"/>
      <c r="L19" s="1028"/>
      <c r="M19" s="1028"/>
      <c r="N19" s="1028"/>
      <c r="O19" s="1028"/>
      <c r="P19" s="1028"/>
      <c r="Q19" s="1028"/>
      <c r="R19" s="1028"/>
      <c r="S19" s="1028"/>
      <c r="T19" s="1028"/>
      <c r="U19" s="1028"/>
      <c r="V19" s="1028"/>
      <c r="W19" s="1028"/>
      <c r="X19" s="1028"/>
      <c r="Y19" s="1028"/>
      <c r="Z19" s="1028"/>
      <c r="AA19" s="1028"/>
      <c r="AB19" s="1028"/>
      <c r="AC19" s="1028"/>
      <c r="AD19" s="1028"/>
      <c r="AE19" s="1028"/>
      <c r="AF19" s="1028"/>
      <c r="AG19" s="1028"/>
      <c r="AH19" s="1028"/>
      <c r="AI19" s="1032"/>
      <c r="AJ19" s="1033"/>
      <c r="AK19" s="1033"/>
      <c r="AL19" s="1033"/>
      <c r="AM19" s="1033"/>
      <c r="AN19" s="1033"/>
      <c r="AO19" s="1033"/>
      <c r="AP19" s="1033"/>
      <c r="AQ19" s="1033"/>
      <c r="AR19" s="1033"/>
      <c r="AS19" s="1033"/>
      <c r="AT19" s="1033"/>
      <c r="AU19" s="1033"/>
      <c r="AV19" s="1033"/>
      <c r="AW19" s="1033"/>
      <c r="AX19" s="1033"/>
      <c r="AY19" s="1033"/>
      <c r="AZ19" s="1033"/>
      <c r="BA19" s="1033"/>
      <c r="BB19" s="1033"/>
      <c r="BC19" s="1033"/>
      <c r="BD19" s="1024"/>
      <c r="BE19" s="1024"/>
      <c r="BF19" s="1024"/>
      <c r="BG19" s="1024"/>
      <c r="BH19" s="1024"/>
      <c r="BI19" s="1024"/>
      <c r="BJ19" s="1024"/>
      <c r="BK19" s="1024"/>
      <c r="BL19" s="1024"/>
      <c r="BM19" s="1024"/>
    </row>
    <row r="20" spans="1:65" s="136" customFormat="1" ht="20.25" customHeight="1">
      <c r="A20" s="125"/>
      <c r="B20" s="739"/>
      <c r="C20" s="739"/>
      <c r="D20" s="1028"/>
      <c r="E20" s="1028"/>
      <c r="F20" s="1028"/>
      <c r="G20" s="1028"/>
      <c r="H20" s="1028"/>
      <c r="I20" s="1028"/>
      <c r="J20" s="1028"/>
      <c r="K20" s="1028"/>
      <c r="L20" s="1028"/>
      <c r="M20" s="1028"/>
      <c r="N20" s="1028"/>
      <c r="O20" s="1028"/>
      <c r="P20" s="1028"/>
      <c r="Q20" s="1028"/>
      <c r="R20" s="1028"/>
      <c r="S20" s="1028"/>
      <c r="T20" s="1028"/>
      <c r="U20" s="1028"/>
      <c r="V20" s="1028"/>
      <c r="W20" s="1028"/>
      <c r="X20" s="1028"/>
      <c r="Y20" s="1028"/>
      <c r="Z20" s="1028"/>
      <c r="AA20" s="1028"/>
      <c r="AB20" s="1028"/>
      <c r="AC20" s="1028"/>
      <c r="AD20" s="1028"/>
      <c r="AE20" s="1028"/>
      <c r="AF20" s="1028"/>
      <c r="AG20" s="1028"/>
      <c r="AH20" s="1028"/>
      <c r="AI20" s="1035"/>
      <c r="AJ20" s="1036"/>
      <c r="AK20" s="1036"/>
      <c r="AL20" s="1036"/>
      <c r="AM20" s="1036"/>
      <c r="AN20" s="1036"/>
      <c r="AO20" s="1036"/>
      <c r="AP20" s="1036"/>
      <c r="AQ20" s="1036"/>
      <c r="AR20" s="1036"/>
      <c r="AS20" s="1036"/>
      <c r="AT20" s="1036"/>
      <c r="AU20" s="1036"/>
      <c r="AV20" s="1036"/>
      <c r="AW20" s="1036"/>
      <c r="AX20" s="1036"/>
      <c r="AY20" s="1036"/>
      <c r="AZ20" s="1036"/>
      <c r="BA20" s="1036"/>
      <c r="BB20" s="1036"/>
      <c r="BC20" s="1036"/>
      <c r="BD20" s="1024"/>
      <c r="BE20" s="1024"/>
      <c r="BF20" s="1024"/>
      <c r="BG20" s="1024"/>
      <c r="BH20" s="1024"/>
      <c r="BI20" s="1024"/>
      <c r="BJ20" s="1024"/>
      <c r="BK20" s="1024"/>
      <c r="BL20" s="1024"/>
      <c r="BM20" s="1024"/>
    </row>
    <row r="21" spans="1:65" s="136" customFormat="1" ht="20.25" customHeight="1">
      <c r="A21" s="125"/>
      <c r="B21" s="739" t="s">
        <v>261</v>
      </c>
      <c r="C21" s="739"/>
      <c r="D21" s="1027" t="s">
        <v>378</v>
      </c>
      <c r="E21" s="1027"/>
      <c r="F21" s="1027"/>
      <c r="G21" s="1027"/>
      <c r="H21" s="1027"/>
      <c r="I21" s="1027"/>
      <c r="J21" s="1027"/>
      <c r="K21" s="1027"/>
      <c r="L21" s="1027"/>
      <c r="M21" s="1027"/>
      <c r="N21" s="1027"/>
      <c r="O21" s="1027"/>
      <c r="P21" s="1027"/>
      <c r="Q21" s="1027"/>
      <c r="R21" s="1027"/>
      <c r="S21" s="1027"/>
      <c r="T21" s="1027"/>
      <c r="U21" s="1027"/>
      <c r="V21" s="1027"/>
      <c r="W21" s="1027"/>
      <c r="X21" s="1027"/>
      <c r="Y21" s="1027"/>
      <c r="Z21" s="1027"/>
      <c r="AA21" s="1027"/>
      <c r="AB21" s="1027"/>
      <c r="AC21" s="1027"/>
      <c r="AD21" s="1027"/>
      <c r="AE21" s="1027"/>
      <c r="AF21" s="1027"/>
      <c r="AG21" s="1027"/>
      <c r="AH21" s="1027"/>
      <c r="AI21" s="1023" t="s">
        <v>253</v>
      </c>
      <c r="AJ21" s="1023"/>
      <c r="AK21" s="1023"/>
      <c r="AL21" s="1023"/>
      <c r="AM21" s="1023"/>
      <c r="AN21" s="1023"/>
      <c r="AO21" s="1023"/>
      <c r="AP21" s="1023"/>
      <c r="AQ21" s="1023"/>
      <c r="AR21" s="1023"/>
      <c r="AS21" s="1023"/>
      <c r="AT21" s="1023"/>
      <c r="AU21" s="1023"/>
      <c r="AV21" s="1023"/>
      <c r="AW21" s="1023"/>
      <c r="AX21" s="1023"/>
      <c r="AY21" s="1023"/>
      <c r="AZ21" s="1023"/>
      <c r="BA21" s="1023" t="s">
        <v>252</v>
      </c>
      <c r="BB21" s="1023"/>
      <c r="BC21" s="1023"/>
      <c r="BD21" s="728" t="s">
        <v>250</v>
      </c>
      <c r="BE21" s="728"/>
      <c r="BF21" s="728"/>
      <c r="BG21" s="728"/>
      <c r="BH21" s="728"/>
      <c r="BI21" s="728"/>
      <c r="BJ21" s="728"/>
      <c r="BK21" s="728"/>
      <c r="BL21" s="728"/>
      <c r="BM21" s="728"/>
    </row>
    <row r="22" spans="1:65" s="136" customFormat="1" ht="20.25" customHeight="1">
      <c r="A22" s="125"/>
      <c r="B22" s="739"/>
      <c r="C22" s="739"/>
      <c r="D22" s="1027"/>
      <c r="E22" s="1027"/>
      <c r="F22" s="1027"/>
      <c r="G22" s="1027"/>
      <c r="H22" s="1027"/>
      <c r="I22" s="1027"/>
      <c r="J22" s="1027"/>
      <c r="K22" s="1027"/>
      <c r="L22" s="1027"/>
      <c r="M22" s="1027"/>
      <c r="N22" s="1027"/>
      <c r="O22" s="1027"/>
      <c r="P22" s="1027"/>
      <c r="Q22" s="1027"/>
      <c r="R22" s="1027"/>
      <c r="S22" s="1027"/>
      <c r="T22" s="1027"/>
      <c r="U22" s="1027"/>
      <c r="V22" s="1027"/>
      <c r="W22" s="1027"/>
      <c r="X22" s="1027"/>
      <c r="Y22" s="1027"/>
      <c r="Z22" s="1027"/>
      <c r="AA22" s="1027"/>
      <c r="AB22" s="1027"/>
      <c r="AC22" s="1027"/>
      <c r="AD22" s="1027"/>
      <c r="AE22" s="1027"/>
      <c r="AF22" s="1027"/>
      <c r="AG22" s="1027"/>
      <c r="AH22" s="1027"/>
      <c r="AI22" s="1023"/>
      <c r="AJ22" s="1023"/>
      <c r="AK22" s="1023"/>
      <c r="AL22" s="1023"/>
      <c r="AM22" s="1023"/>
      <c r="AN22" s="1023"/>
      <c r="AO22" s="1023"/>
      <c r="AP22" s="1023"/>
      <c r="AQ22" s="1023"/>
      <c r="AR22" s="1023"/>
      <c r="AS22" s="1023"/>
      <c r="AT22" s="1023"/>
      <c r="AU22" s="1023"/>
      <c r="AV22" s="1023"/>
      <c r="AW22" s="1023"/>
      <c r="AX22" s="1023"/>
      <c r="AY22" s="1023"/>
      <c r="AZ22" s="1023"/>
      <c r="BA22" s="1023"/>
      <c r="BB22" s="1023"/>
      <c r="BC22" s="1023"/>
      <c r="BD22" s="728"/>
      <c r="BE22" s="728"/>
      <c r="BF22" s="728"/>
      <c r="BG22" s="728"/>
      <c r="BH22" s="728"/>
      <c r="BI22" s="728"/>
      <c r="BJ22" s="728"/>
      <c r="BK22" s="728"/>
      <c r="BL22" s="728"/>
      <c r="BM22" s="728"/>
    </row>
    <row r="23" spans="1:65" s="136" customFormat="1" ht="20.25" customHeight="1">
      <c r="A23" s="125"/>
      <c r="B23" s="739"/>
      <c r="C23" s="739"/>
      <c r="D23" s="1027"/>
      <c r="E23" s="1027"/>
      <c r="F23" s="1027"/>
      <c r="G23" s="1027"/>
      <c r="H23" s="1027"/>
      <c r="I23" s="1027"/>
      <c r="J23" s="1027"/>
      <c r="K23" s="1027"/>
      <c r="L23" s="1027"/>
      <c r="M23" s="1027"/>
      <c r="N23" s="1027"/>
      <c r="O23" s="1027"/>
      <c r="P23" s="1027"/>
      <c r="Q23" s="1027"/>
      <c r="R23" s="1027"/>
      <c r="S23" s="1027"/>
      <c r="T23" s="1027"/>
      <c r="U23" s="1027"/>
      <c r="V23" s="1027"/>
      <c r="W23" s="1027"/>
      <c r="X23" s="1027"/>
      <c r="Y23" s="1027"/>
      <c r="Z23" s="1027"/>
      <c r="AA23" s="1027"/>
      <c r="AB23" s="1027"/>
      <c r="AC23" s="1027"/>
      <c r="AD23" s="1027"/>
      <c r="AE23" s="1027"/>
      <c r="AF23" s="1027"/>
      <c r="AG23" s="1027"/>
      <c r="AH23" s="1027"/>
      <c r="AI23" s="1023"/>
      <c r="AJ23" s="1023"/>
      <c r="AK23" s="1023"/>
      <c r="AL23" s="1023"/>
      <c r="AM23" s="1023"/>
      <c r="AN23" s="1023"/>
      <c r="AO23" s="1023"/>
      <c r="AP23" s="1023"/>
      <c r="AQ23" s="1023"/>
      <c r="AR23" s="1023"/>
      <c r="AS23" s="1023"/>
      <c r="AT23" s="1023"/>
      <c r="AU23" s="1023"/>
      <c r="AV23" s="1023"/>
      <c r="AW23" s="1023"/>
      <c r="AX23" s="1023"/>
      <c r="AY23" s="1023"/>
      <c r="AZ23" s="1023"/>
      <c r="BA23" s="1023"/>
      <c r="BB23" s="1023"/>
      <c r="BC23" s="1023"/>
      <c r="BD23" s="728"/>
      <c r="BE23" s="728"/>
      <c r="BF23" s="728"/>
      <c r="BG23" s="728"/>
      <c r="BH23" s="728"/>
      <c r="BI23" s="728"/>
      <c r="BJ23" s="728"/>
      <c r="BK23" s="728"/>
      <c r="BL23" s="728"/>
      <c r="BM23" s="728"/>
    </row>
    <row r="24" spans="1:65" s="136" customFormat="1" ht="20.25" customHeight="1">
      <c r="A24" s="125"/>
      <c r="B24" s="739" t="s">
        <v>262</v>
      </c>
      <c r="C24" s="739"/>
      <c r="D24" s="1027" t="s">
        <v>623</v>
      </c>
      <c r="E24" s="1027"/>
      <c r="F24" s="1027"/>
      <c r="G24" s="1027"/>
      <c r="H24" s="1027"/>
      <c r="I24" s="1027"/>
      <c r="J24" s="1027"/>
      <c r="K24" s="1027"/>
      <c r="L24" s="1027"/>
      <c r="M24" s="1027"/>
      <c r="N24" s="1027"/>
      <c r="O24" s="1027"/>
      <c r="P24" s="1027"/>
      <c r="Q24" s="1027"/>
      <c r="R24" s="1027"/>
      <c r="S24" s="1027"/>
      <c r="T24" s="1027"/>
      <c r="U24" s="1027"/>
      <c r="V24" s="1027"/>
      <c r="W24" s="1027"/>
      <c r="X24" s="1027"/>
      <c r="Y24" s="1027"/>
      <c r="Z24" s="1027"/>
      <c r="AA24" s="1027"/>
      <c r="AB24" s="1027"/>
      <c r="AC24" s="1027"/>
      <c r="AD24" s="1027"/>
      <c r="AE24" s="1027"/>
      <c r="AF24" s="1027"/>
      <c r="AG24" s="1027"/>
      <c r="AH24" s="1027"/>
      <c r="AI24" s="1072"/>
      <c r="AJ24" s="1072"/>
      <c r="AK24" s="1072"/>
      <c r="AL24" s="1072"/>
      <c r="AM24" s="1072"/>
      <c r="AN24" s="1072"/>
      <c r="AO24" s="1072"/>
      <c r="AP24" s="1072"/>
      <c r="AQ24" s="1072"/>
      <c r="AR24" s="1072"/>
      <c r="AS24" s="1072"/>
      <c r="AT24" s="1072"/>
      <c r="AU24" s="1072"/>
      <c r="AV24" s="1072"/>
      <c r="AW24" s="1072"/>
      <c r="AX24" s="1072"/>
      <c r="AY24" s="1072"/>
      <c r="AZ24" s="1072"/>
      <c r="BA24" s="1069"/>
      <c r="BB24" s="1069"/>
      <c r="BC24" s="1069"/>
      <c r="BD24" s="1025"/>
      <c r="BE24" s="1025"/>
      <c r="BF24" s="1025"/>
      <c r="BG24" s="1025"/>
      <c r="BH24" s="1025"/>
      <c r="BI24" s="1025"/>
      <c r="BJ24" s="1025"/>
      <c r="BK24" s="1025"/>
      <c r="BL24" s="1025"/>
      <c r="BM24" s="1025"/>
    </row>
    <row r="25" spans="1:65" s="136" customFormat="1" ht="20.25" customHeight="1">
      <c r="A25" s="125"/>
      <c r="B25" s="739"/>
      <c r="C25" s="739"/>
      <c r="D25" s="1027"/>
      <c r="E25" s="1027"/>
      <c r="F25" s="1027"/>
      <c r="G25" s="1027"/>
      <c r="H25" s="1027"/>
      <c r="I25" s="1027"/>
      <c r="J25" s="1027"/>
      <c r="K25" s="1027"/>
      <c r="L25" s="1027"/>
      <c r="M25" s="1027"/>
      <c r="N25" s="1027"/>
      <c r="O25" s="1027"/>
      <c r="P25" s="1027"/>
      <c r="Q25" s="1027"/>
      <c r="R25" s="1027"/>
      <c r="S25" s="1027"/>
      <c r="T25" s="1027"/>
      <c r="U25" s="1027"/>
      <c r="V25" s="1027"/>
      <c r="W25" s="1027"/>
      <c r="X25" s="1027"/>
      <c r="Y25" s="1027"/>
      <c r="Z25" s="1027"/>
      <c r="AA25" s="1027"/>
      <c r="AB25" s="1027"/>
      <c r="AC25" s="1027"/>
      <c r="AD25" s="1027"/>
      <c r="AE25" s="1027"/>
      <c r="AF25" s="1027"/>
      <c r="AG25" s="1027"/>
      <c r="AH25" s="1027"/>
      <c r="AI25" s="1072"/>
      <c r="AJ25" s="1072"/>
      <c r="AK25" s="1072"/>
      <c r="AL25" s="1072"/>
      <c r="AM25" s="1072"/>
      <c r="AN25" s="1072"/>
      <c r="AO25" s="1072"/>
      <c r="AP25" s="1072"/>
      <c r="AQ25" s="1072"/>
      <c r="AR25" s="1072"/>
      <c r="AS25" s="1072"/>
      <c r="AT25" s="1072"/>
      <c r="AU25" s="1072"/>
      <c r="AV25" s="1072"/>
      <c r="AW25" s="1072"/>
      <c r="AX25" s="1072"/>
      <c r="AY25" s="1072"/>
      <c r="AZ25" s="1072"/>
      <c r="BA25" s="1069"/>
      <c r="BB25" s="1069"/>
      <c r="BC25" s="1069"/>
      <c r="BD25" s="1025"/>
      <c r="BE25" s="1025"/>
      <c r="BF25" s="1025"/>
      <c r="BG25" s="1025"/>
      <c r="BH25" s="1025"/>
      <c r="BI25" s="1025"/>
      <c r="BJ25" s="1025"/>
      <c r="BK25" s="1025"/>
      <c r="BL25" s="1025"/>
      <c r="BM25" s="1025"/>
    </row>
    <row r="26" spans="1:65" s="136" customFormat="1" ht="20.25" customHeight="1">
      <c r="A26" s="125"/>
      <c r="B26" s="739"/>
      <c r="C26" s="739"/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1027"/>
      <c r="Y26" s="1027"/>
      <c r="Z26" s="1027"/>
      <c r="AA26" s="1027"/>
      <c r="AB26" s="1027"/>
      <c r="AC26" s="1027"/>
      <c r="AD26" s="1027"/>
      <c r="AE26" s="1027"/>
      <c r="AF26" s="1027"/>
      <c r="AG26" s="1027"/>
      <c r="AH26" s="1027"/>
      <c r="AI26" s="1072"/>
      <c r="AJ26" s="1072"/>
      <c r="AK26" s="1072"/>
      <c r="AL26" s="1072"/>
      <c r="AM26" s="1072"/>
      <c r="AN26" s="1072"/>
      <c r="AO26" s="1072"/>
      <c r="AP26" s="1072"/>
      <c r="AQ26" s="1072"/>
      <c r="AR26" s="1072"/>
      <c r="AS26" s="1072"/>
      <c r="AT26" s="1072"/>
      <c r="AU26" s="1072"/>
      <c r="AV26" s="1072"/>
      <c r="AW26" s="1072"/>
      <c r="AX26" s="1072"/>
      <c r="AY26" s="1072"/>
      <c r="AZ26" s="1072"/>
      <c r="BA26" s="1069"/>
      <c r="BB26" s="1069"/>
      <c r="BC26" s="1069"/>
      <c r="BD26" s="1025"/>
      <c r="BE26" s="1025"/>
      <c r="BF26" s="1025"/>
      <c r="BG26" s="1025"/>
      <c r="BH26" s="1025"/>
      <c r="BI26" s="1025"/>
      <c r="BJ26" s="1025"/>
      <c r="BK26" s="1025"/>
      <c r="BL26" s="1025"/>
      <c r="BM26" s="1025"/>
    </row>
    <row r="27" spans="1:65" s="136" customFormat="1" ht="20.25" customHeight="1">
      <c r="A27" s="125"/>
      <c r="B27" s="739" t="s">
        <v>263</v>
      </c>
      <c r="C27" s="739"/>
      <c r="D27" s="1027"/>
      <c r="E27" s="1027"/>
      <c r="F27" s="1027"/>
      <c r="G27" s="1027"/>
      <c r="H27" s="1027"/>
      <c r="I27" s="1027"/>
      <c r="J27" s="1027"/>
      <c r="K27" s="1027"/>
      <c r="L27" s="1027"/>
      <c r="M27" s="1027"/>
      <c r="N27" s="1027"/>
      <c r="O27" s="1027"/>
      <c r="P27" s="1027"/>
      <c r="Q27" s="1027"/>
      <c r="R27" s="1027"/>
      <c r="S27" s="1027"/>
      <c r="T27" s="1027"/>
      <c r="U27" s="1027"/>
      <c r="V27" s="1027"/>
      <c r="W27" s="1027"/>
      <c r="X27" s="1027"/>
      <c r="Y27" s="1027"/>
      <c r="Z27" s="1027"/>
      <c r="AA27" s="1027"/>
      <c r="AB27" s="1027"/>
      <c r="AC27" s="1027"/>
      <c r="AD27" s="1027"/>
      <c r="AE27" s="1027"/>
      <c r="AF27" s="1027"/>
      <c r="AG27" s="1027"/>
      <c r="AH27" s="1027"/>
      <c r="AI27" s="1072"/>
      <c r="AJ27" s="1072"/>
      <c r="AK27" s="1072"/>
      <c r="AL27" s="1072"/>
      <c r="AM27" s="1072"/>
      <c r="AN27" s="1072"/>
      <c r="AO27" s="1072"/>
      <c r="AP27" s="1072"/>
      <c r="AQ27" s="1072"/>
      <c r="AR27" s="1072"/>
      <c r="AS27" s="1072"/>
      <c r="AT27" s="1072"/>
      <c r="AU27" s="1072"/>
      <c r="AV27" s="1072"/>
      <c r="AW27" s="1072"/>
      <c r="AX27" s="1072"/>
      <c r="AY27" s="1072"/>
      <c r="AZ27" s="1072"/>
      <c r="BA27" s="1069"/>
      <c r="BB27" s="1069"/>
      <c r="BC27" s="1069"/>
      <c r="BD27" s="1025"/>
      <c r="BE27" s="1025"/>
      <c r="BF27" s="1025"/>
      <c r="BG27" s="1025"/>
      <c r="BH27" s="1025"/>
      <c r="BI27" s="1025"/>
      <c r="BJ27" s="1025"/>
      <c r="BK27" s="1025"/>
      <c r="BL27" s="1025"/>
      <c r="BM27" s="1025"/>
    </row>
    <row r="28" spans="1:65" s="136" customFormat="1" ht="20.25" customHeight="1">
      <c r="A28" s="125"/>
      <c r="B28" s="739"/>
      <c r="C28" s="739"/>
      <c r="D28" s="1027"/>
      <c r="E28" s="1027"/>
      <c r="F28" s="1027"/>
      <c r="G28" s="1027"/>
      <c r="H28" s="1027"/>
      <c r="I28" s="1027"/>
      <c r="J28" s="1027"/>
      <c r="K28" s="1027"/>
      <c r="L28" s="1027"/>
      <c r="M28" s="1027"/>
      <c r="N28" s="1027"/>
      <c r="O28" s="1027"/>
      <c r="P28" s="1027"/>
      <c r="Q28" s="1027"/>
      <c r="R28" s="1027"/>
      <c r="S28" s="1027"/>
      <c r="T28" s="1027"/>
      <c r="U28" s="1027"/>
      <c r="V28" s="1027"/>
      <c r="W28" s="1027"/>
      <c r="X28" s="1027"/>
      <c r="Y28" s="1027"/>
      <c r="Z28" s="1027"/>
      <c r="AA28" s="1027"/>
      <c r="AB28" s="1027"/>
      <c r="AC28" s="1027"/>
      <c r="AD28" s="1027"/>
      <c r="AE28" s="1027"/>
      <c r="AF28" s="1027"/>
      <c r="AG28" s="1027"/>
      <c r="AH28" s="1027"/>
      <c r="AI28" s="1072"/>
      <c r="AJ28" s="1072"/>
      <c r="AK28" s="1072"/>
      <c r="AL28" s="1072"/>
      <c r="AM28" s="1072"/>
      <c r="AN28" s="1072"/>
      <c r="AO28" s="1072"/>
      <c r="AP28" s="1072"/>
      <c r="AQ28" s="1072"/>
      <c r="AR28" s="1072"/>
      <c r="AS28" s="1072"/>
      <c r="AT28" s="1072"/>
      <c r="AU28" s="1072"/>
      <c r="AV28" s="1072"/>
      <c r="AW28" s="1072"/>
      <c r="AX28" s="1072"/>
      <c r="AY28" s="1072"/>
      <c r="AZ28" s="1072"/>
      <c r="BA28" s="1069"/>
      <c r="BB28" s="1069"/>
      <c r="BC28" s="1069"/>
      <c r="BD28" s="1025"/>
      <c r="BE28" s="1025"/>
      <c r="BF28" s="1025"/>
      <c r="BG28" s="1025"/>
      <c r="BH28" s="1025"/>
      <c r="BI28" s="1025"/>
      <c r="BJ28" s="1025"/>
      <c r="BK28" s="1025"/>
      <c r="BL28" s="1025"/>
      <c r="BM28" s="1025"/>
    </row>
    <row r="29" spans="1:65" s="136" customFormat="1" ht="20.25" customHeight="1">
      <c r="A29" s="125"/>
      <c r="B29" s="739"/>
      <c r="C29" s="739"/>
      <c r="D29" s="1027"/>
      <c r="E29" s="1027"/>
      <c r="F29" s="1027"/>
      <c r="G29" s="1027"/>
      <c r="H29" s="1027"/>
      <c r="I29" s="1027"/>
      <c r="J29" s="1027"/>
      <c r="K29" s="1027"/>
      <c r="L29" s="1027"/>
      <c r="M29" s="1027"/>
      <c r="N29" s="1027"/>
      <c r="O29" s="1027"/>
      <c r="P29" s="1027"/>
      <c r="Q29" s="1027"/>
      <c r="R29" s="1027"/>
      <c r="S29" s="1027"/>
      <c r="T29" s="1027"/>
      <c r="U29" s="1027"/>
      <c r="V29" s="1027"/>
      <c r="W29" s="1027"/>
      <c r="X29" s="1027"/>
      <c r="Y29" s="1027"/>
      <c r="Z29" s="1027"/>
      <c r="AA29" s="1027"/>
      <c r="AB29" s="1027"/>
      <c r="AC29" s="1027"/>
      <c r="AD29" s="1027"/>
      <c r="AE29" s="1027"/>
      <c r="AF29" s="1027"/>
      <c r="AG29" s="1027"/>
      <c r="AH29" s="1027"/>
      <c r="AI29" s="1072"/>
      <c r="AJ29" s="1072"/>
      <c r="AK29" s="1072"/>
      <c r="AL29" s="1072"/>
      <c r="AM29" s="1072"/>
      <c r="AN29" s="1072"/>
      <c r="AO29" s="1072"/>
      <c r="AP29" s="1072"/>
      <c r="AQ29" s="1072"/>
      <c r="AR29" s="1072"/>
      <c r="AS29" s="1072"/>
      <c r="AT29" s="1072"/>
      <c r="AU29" s="1072"/>
      <c r="AV29" s="1072"/>
      <c r="AW29" s="1072"/>
      <c r="AX29" s="1072"/>
      <c r="AY29" s="1072"/>
      <c r="AZ29" s="1072"/>
      <c r="BA29" s="1069"/>
      <c r="BB29" s="1069"/>
      <c r="BC29" s="1069"/>
      <c r="BD29" s="1025"/>
      <c r="BE29" s="1025"/>
      <c r="BF29" s="1025"/>
      <c r="BG29" s="1025"/>
      <c r="BH29" s="1025"/>
      <c r="BI29" s="1025"/>
      <c r="BJ29" s="1025"/>
      <c r="BK29" s="1025"/>
      <c r="BL29" s="1025"/>
      <c r="BM29" s="1025"/>
    </row>
    <row r="30" spans="1:65" s="136" customFormat="1" ht="20.25" customHeight="1">
      <c r="A30" s="125"/>
      <c r="B30" s="739" t="s">
        <v>264</v>
      </c>
      <c r="C30" s="739"/>
      <c r="D30" s="1029" t="s">
        <v>255</v>
      </c>
      <c r="E30" s="1030"/>
      <c r="F30" s="1030"/>
      <c r="G30" s="1030"/>
      <c r="H30" s="1030"/>
      <c r="I30" s="1030"/>
      <c r="J30" s="1030"/>
      <c r="K30" s="1030"/>
      <c r="L30" s="1030"/>
      <c r="M30" s="1030"/>
      <c r="N30" s="1030"/>
      <c r="O30" s="1030"/>
      <c r="P30" s="1030"/>
      <c r="Q30" s="1030"/>
      <c r="R30" s="1030"/>
      <c r="S30" s="1030"/>
      <c r="T30" s="1030"/>
      <c r="U30" s="1030"/>
      <c r="V30" s="1030"/>
      <c r="W30" s="1030"/>
      <c r="X30" s="1030"/>
      <c r="Y30" s="1030"/>
      <c r="Z30" s="1030"/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0"/>
      <c r="AK30" s="1030"/>
      <c r="AL30" s="1030"/>
      <c r="AM30" s="1030"/>
      <c r="AN30" s="1030"/>
      <c r="AO30" s="1030"/>
      <c r="AP30" s="1030"/>
      <c r="AQ30" s="1030"/>
      <c r="AR30" s="1030"/>
      <c r="AS30" s="1030"/>
      <c r="AT30" s="1030"/>
      <c r="AU30" s="1030"/>
      <c r="AV30" s="1030"/>
      <c r="AW30" s="1030"/>
      <c r="AX30" s="1030"/>
      <c r="AY30" s="1030"/>
      <c r="AZ30" s="1030"/>
      <c r="BA30" s="1030"/>
      <c r="BB30" s="1030"/>
      <c r="BC30" s="1031"/>
      <c r="BD30" s="1026">
        <f>BD18+BD24+BG27</f>
        <v>0</v>
      </c>
      <c r="BE30" s="1026"/>
      <c r="BF30" s="1026"/>
      <c r="BG30" s="1026"/>
      <c r="BH30" s="1026"/>
      <c r="BI30" s="1026"/>
      <c r="BJ30" s="1026"/>
      <c r="BK30" s="1026"/>
      <c r="BL30" s="1026"/>
      <c r="BM30" s="1026"/>
    </row>
    <row r="31" spans="1:65" s="136" customFormat="1" ht="20.25" customHeight="1">
      <c r="A31" s="125"/>
      <c r="B31" s="739"/>
      <c r="C31" s="739"/>
      <c r="D31" s="1032"/>
      <c r="E31" s="1033"/>
      <c r="F31" s="1033"/>
      <c r="G31" s="1033"/>
      <c r="H31" s="1033"/>
      <c r="I31" s="1033"/>
      <c r="J31" s="1033"/>
      <c r="K31" s="1033"/>
      <c r="L31" s="1033"/>
      <c r="M31" s="1033"/>
      <c r="N31" s="1033"/>
      <c r="O31" s="1033"/>
      <c r="P31" s="1033"/>
      <c r="Q31" s="1033"/>
      <c r="R31" s="1033"/>
      <c r="S31" s="1033"/>
      <c r="T31" s="1033"/>
      <c r="U31" s="1033"/>
      <c r="V31" s="1033"/>
      <c r="W31" s="1033"/>
      <c r="X31" s="1033"/>
      <c r="Y31" s="1033"/>
      <c r="Z31" s="1033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3"/>
      <c r="AK31" s="1033"/>
      <c r="AL31" s="1033"/>
      <c r="AM31" s="1033"/>
      <c r="AN31" s="1033"/>
      <c r="AO31" s="1033"/>
      <c r="AP31" s="1033"/>
      <c r="AQ31" s="1033"/>
      <c r="AR31" s="1033"/>
      <c r="AS31" s="1033"/>
      <c r="AT31" s="1033"/>
      <c r="AU31" s="1033"/>
      <c r="AV31" s="1033"/>
      <c r="AW31" s="1033"/>
      <c r="AX31" s="1033"/>
      <c r="AY31" s="1033"/>
      <c r="AZ31" s="1033"/>
      <c r="BA31" s="1033"/>
      <c r="BB31" s="1033"/>
      <c r="BC31" s="1034"/>
      <c r="BD31" s="1026"/>
      <c r="BE31" s="1026"/>
      <c r="BF31" s="1026"/>
      <c r="BG31" s="1026"/>
      <c r="BH31" s="1026"/>
      <c r="BI31" s="1026"/>
      <c r="BJ31" s="1026"/>
      <c r="BK31" s="1026"/>
      <c r="BL31" s="1026"/>
      <c r="BM31" s="1026"/>
    </row>
    <row r="32" spans="1:65" s="136" customFormat="1" ht="20.25" customHeight="1">
      <c r="A32" s="125"/>
      <c r="B32" s="739"/>
      <c r="C32" s="739"/>
      <c r="D32" s="1035"/>
      <c r="E32" s="1036"/>
      <c r="F32" s="1036"/>
      <c r="G32" s="1036"/>
      <c r="H32" s="1036"/>
      <c r="I32" s="1036"/>
      <c r="J32" s="1036"/>
      <c r="K32" s="1036"/>
      <c r="L32" s="1036"/>
      <c r="M32" s="1036"/>
      <c r="N32" s="1036"/>
      <c r="O32" s="1036"/>
      <c r="P32" s="1036"/>
      <c r="Q32" s="1036"/>
      <c r="R32" s="1036"/>
      <c r="S32" s="1036"/>
      <c r="T32" s="1036"/>
      <c r="U32" s="1036"/>
      <c r="V32" s="1036"/>
      <c r="W32" s="1036"/>
      <c r="X32" s="1036"/>
      <c r="Y32" s="1036"/>
      <c r="Z32" s="1036"/>
      <c r="AA32" s="1036"/>
      <c r="AB32" s="1036"/>
      <c r="AC32" s="1036"/>
      <c r="AD32" s="1036"/>
      <c r="AE32" s="1036"/>
      <c r="AF32" s="1036"/>
      <c r="AG32" s="1036"/>
      <c r="AH32" s="1036"/>
      <c r="AI32" s="1036"/>
      <c r="AJ32" s="1036"/>
      <c r="AK32" s="1036"/>
      <c r="AL32" s="1036"/>
      <c r="AM32" s="1036"/>
      <c r="AN32" s="1036"/>
      <c r="AO32" s="1036"/>
      <c r="AP32" s="1036"/>
      <c r="AQ32" s="1036"/>
      <c r="AR32" s="1036"/>
      <c r="AS32" s="1036"/>
      <c r="AT32" s="1036"/>
      <c r="AU32" s="1036"/>
      <c r="AV32" s="1036"/>
      <c r="AW32" s="1036"/>
      <c r="AX32" s="1036"/>
      <c r="AY32" s="1036"/>
      <c r="AZ32" s="1036"/>
      <c r="BA32" s="1036"/>
      <c r="BB32" s="1036"/>
      <c r="BC32" s="1037"/>
      <c r="BD32" s="1026"/>
      <c r="BE32" s="1026"/>
      <c r="BF32" s="1026"/>
      <c r="BG32" s="1026"/>
      <c r="BH32" s="1026"/>
      <c r="BI32" s="1026"/>
      <c r="BJ32" s="1026"/>
      <c r="BK32" s="1026"/>
      <c r="BL32" s="1026"/>
      <c r="BM32" s="1026"/>
    </row>
    <row r="33" spans="1:57" s="136" customFormat="1" ht="20.25" customHeight="1">
      <c r="A33" s="125"/>
      <c r="B33" s="133"/>
      <c r="C33" s="134"/>
      <c r="D33" s="147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V33" s="135"/>
      <c r="AW33" s="135"/>
      <c r="AX33" s="689"/>
      <c r="AY33" s="689"/>
      <c r="AZ33" s="689"/>
      <c r="BA33" s="689"/>
      <c r="BB33" s="135"/>
      <c r="BC33" s="135"/>
      <c r="BD33" s="135"/>
      <c r="BE33" s="137"/>
    </row>
    <row r="34" spans="1:57" s="136" customFormat="1" ht="20.25" customHeight="1">
      <c r="A34" s="125"/>
      <c r="B34" s="133"/>
      <c r="C34" s="134"/>
      <c r="D34" s="147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5"/>
      <c r="Q34" s="135"/>
      <c r="R34" s="135"/>
      <c r="S34" s="135"/>
      <c r="AV34" s="135"/>
      <c r="AW34" s="135"/>
      <c r="AX34" s="140"/>
      <c r="AY34" s="140"/>
      <c r="AZ34" s="140"/>
      <c r="BA34" s="140"/>
      <c r="BB34" s="135"/>
      <c r="BC34" s="135"/>
      <c r="BD34" s="135"/>
      <c r="BE34" s="137"/>
    </row>
    <row r="35" spans="1:65" s="136" customFormat="1" ht="20.25" customHeight="1">
      <c r="A35" s="125"/>
      <c r="B35" s="1013"/>
      <c r="C35" s="1013"/>
      <c r="D35" s="700" t="s">
        <v>379</v>
      </c>
      <c r="E35" s="701"/>
      <c r="F35" s="701"/>
      <c r="G35" s="701"/>
      <c r="H35" s="701"/>
      <c r="I35" s="701"/>
      <c r="J35" s="701"/>
      <c r="K35" s="701"/>
      <c r="L35" s="701"/>
      <c r="M35" s="701"/>
      <c r="N35" s="701"/>
      <c r="O35" s="701"/>
      <c r="P35" s="701"/>
      <c r="Q35" s="701"/>
      <c r="R35" s="701"/>
      <c r="S35" s="701"/>
      <c r="T35" s="701"/>
      <c r="U35" s="701"/>
      <c r="V35" s="701"/>
      <c r="W35" s="701"/>
      <c r="X35" s="701"/>
      <c r="Y35" s="701"/>
      <c r="Z35" s="701"/>
      <c r="AA35" s="701"/>
      <c r="AB35" s="701"/>
      <c r="AC35" s="701"/>
      <c r="AD35" s="701"/>
      <c r="AE35" s="701"/>
      <c r="AF35" s="701"/>
      <c r="AG35" s="701"/>
      <c r="AH35" s="701"/>
      <c r="AI35" s="701"/>
      <c r="AJ35" s="701"/>
      <c r="AK35" s="701"/>
      <c r="AL35" s="701"/>
      <c r="AM35" s="701"/>
      <c r="AN35" s="701"/>
      <c r="AO35" s="701"/>
      <c r="AP35" s="701"/>
      <c r="AQ35" s="701"/>
      <c r="AR35" s="701"/>
      <c r="AS35" s="701"/>
      <c r="AT35" s="701"/>
      <c r="AU35" s="701"/>
      <c r="AV35" s="701"/>
      <c r="AW35" s="701"/>
      <c r="AX35" s="701"/>
      <c r="AY35" s="701"/>
      <c r="AZ35" s="701"/>
      <c r="BA35" s="701"/>
      <c r="BB35" s="701"/>
      <c r="BC35" s="702"/>
      <c r="BD35" s="728" t="s">
        <v>312</v>
      </c>
      <c r="BE35" s="728"/>
      <c r="BF35" s="728"/>
      <c r="BG35" s="728"/>
      <c r="BH35" s="728"/>
      <c r="BI35" s="728"/>
      <c r="BJ35" s="728"/>
      <c r="BK35" s="728"/>
      <c r="BL35" s="728"/>
      <c r="BM35" s="728"/>
    </row>
    <row r="36" spans="1:65" s="136" customFormat="1" ht="20.25" customHeight="1">
      <c r="A36" s="125"/>
      <c r="B36" s="1013"/>
      <c r="C36" s="1013"/>
      <c r="D36" s="703"/>
      <c r="E36" s="704"/>
      <c r="F36" s="704"/>
      <c r="G36" s="704"/>
      <c r="H36" s="704"/>
      <c r="I36" s="704"/>
      <c r="J36" s="704"/>
      <c r="K36" s="704"/>
      <c r="L36" s="704"/>
      <c r="M36" s="704"/>
      <c r="N36" s="704"/>
      <c r="O36" s="704"/>
      <c r="P36" s="704"/>
      <c r="Q36" s="704"/>
      <c r="R36" s="704"/>
      <c r="S36" s="704"/>
      <c r="T36" s="704"/>
      <c r="U36" s="704"/>
      <c r="V36" s="704"/>
      <c r="W36" s="704"/>
      <c r="X36" s="704"/>
      <c r="Y36" s="704"/>
      <c r="Z36" s="704"/>
      <c r="AA36" s="704"/>
      <c r="AB36" s="704"/>
      <c r="AC36" s="704"/>
      <c r="AD36" s="704"/>
      <c r="AE36" s="704"/>
      <c r="AF36" s="704"/>
      <c r="AG36" s="704"/>
      <c r="AH36" s="704"/>
      <c r="AI36" s="704"/>
      <c r="AJ36" s="704"/>
      <c r="AK36" s="704"/>
      <c r="AL36" s="704"/>
      <c r="AM36" s="704"/>
      <c r="AN36" s="704"/>
      <c r="AO36" s="704"/>
      <c r="AP36" s="704"/>
      <c r="AQ36" s="704"/>
      <c r="AR36" s="704"/>
      <c r="AS36" s="704"/>
      <c r="AT36" s="704"/>
      <c r="AU36" s="704"/>
      <c r="AV36" s="704"/>
      <c r="AW36" s="704"/>
      <c r="AX36" s="704"/>
      <c r="AY36" s="704"/>
      <c r="AZ36" s="704"/>
      <c r="BA36" s="704"/>
      <c r="BB36" s="704"/>
      <c r="BC36" s="705"/>
      <c r="BD36" s="728"/>
      <c r="BE36" s="728"/>
      <c r="BF36" s="728"/>
      <c r="BG36" s="728"/>
      <c r="BH36" s="728"/>
      <c r="BI36" s="728"/>
      <c r="BJ36" s="728"/>
      <c r="BK36" s="728"/>
      <c r="BL36" s="728"/>
      <c r="BM36" s="728"/>
    </row>
    <row r="37" spans="1:65" s="136" customFormat="1" ht="20.25" customHeight="1">
      <c r="A37" s="125"/>
      <c r="B37" s="1013"/>
      <c r="C37" s="1013"/>
      <c r="D37" s="706"/>
      <c r="E37" s="707"/>
      <c r="F37" s="707"/>
      <c r="G37" s="707"/>
      <c r="H37" s="707"/>
      <c r="I37" s="707"/>
      <c r="J37" s="707"/>
      <c r="K37" s="707"/>
      <c r="L37" s="707"/>
      <c r="M37" s="707"/>
      <c r="N37" s="707"/>
      <c r="O37" s="707"/>
      <c r="P37" s="707"/>
      <c r="Q37" s="707"/>
      <c r="R37" s="707"/>
      <c r="S37" s="707"/>
      <c r="T37" s="707"/>
      <c r="U37" s="707"/>
      <c r="V37" s="707"/>
      <c r="W37" s="707"/>
      <c r="X37" s="707"/>
      <c r="Y37" s="707"/>
      <c r="Z37" s="707"/>
      <c r="AA37" s="707"/>
      <c r="AB37" s="707"/>
      <c r="AC37" s="707"/>
      <c r="AD37" s="707"/>
      <c r="AE37" s="707"/>
      <c r="AF37" s="707"/>
      <c r="AG37" s="707"/>
      <c r="AH37" s="707"/>
      <c r="AI37" s="707"/>
      <c r="AJ37" s="707"/>
      <c r="AK37" s="707"/>
      <c r="AL37" s="707"/>
      <c r="AM37" s="707"/>
      <c r="AN37" s="707"/>
      <c r="AO37" s="707"/>
      <c r="AP37" s="707"/>
      <c r="AQ37" s="707"/>
      <c r="AR37" s="707"/>
      <c r="AS37" s="707"/>
      <c r="AT37" s="707"/>
      <c r="AU37" s="707"/>
      <c r="AV37" s="707"/>
      <c r="AW37" s="707"/>
      <c r="AX37" s="707"/>
      <c r="AY37" s="707"/>
      <c r="AZ37" s="707"/>
      <c r="BA37" s="707"/>
      <c r="BB37" s="707"/>
      <c r="BC37" s="708"/>
      <c r="BD37" s="728"/>
      <c r="BE37" s="728"/>
      <c r="BF37" s="728"/>
      <c r="BG37" s="728"/>
      <c r="BH37" s="728"/>
      <c r="BI37" s="728"/>
      <c r="BJ37" s="728"/>
      <c r="BK37" s="728"/>
      <c r="BL37" s="728"/>
      <c r="BM37" s="728"/>
    </row>
    <row r="38" spans="1:65" s="136" customFormat="1" ht="20.25" customHeight="1">
      <c r="A38" s="125"/>
      <c r="B38" s="739" t="s">
        <v>314</v>
      </c>
      <c r="C38" s="739"/>
      <c r="D38" s="979" t="s">
        <v>257</v>
      </c>
      <c r="E38" s="980"/>
      <c r="F38" s="980"/>
      <c r="G38" s="980"/>
      <c r="H38" s="980"/>
      <c r="I38" s="980"/>
      <c r="J38" s="980"/>
      <c r="K38" s="980"/>
      <c r="L38" s="980"/>
      <c r="M38" s="980"/>
      <c r="N38" s="980"/>
      <c r="O38" s="980"/>
      <c r="P38" s="980"/>
      <c r="Q38" s="980"/>
      <c r="R38" s="980"/>
      <c r="S38" s="980"/>
      <c r="T38" s="980"/>
      <c r="U38" s="980"/>
      <c r="V38" s="980"/>
      <c r="W38" s="980"/>
      <c r="X38" s="980"/>
      <c r="Y38" s="980"/>
      <c r="Z38" s="980"/>
      <c r="AA38" s="980"/>
      <c r="AB38" s="980"/>
      <c r="AC38" s="980"/>
      <c r="AD38" s="980"/>
      <c r="AE38" s="980"/>
      <c r="AF38" s="980"/>
      <c r="AG38" s="980"/>
      <c r="AH38" s="980"/>
      <c r="AI38" s="980"/>
      <c r="AJ38" s="980"/>
      <c r="AK38" s="980"/>
      <c r="AL38" s="980"/>
      <c r="AM38" s="980"/>
      <c r="AN38" s="980"/>
      <c r="AO38" s="980"/>
      <c r="AP38" s="980"/>
      <c r="AQ38" s="980"/>
      <c r="AR38" s="980"/>
      <c r="AS38" s="980"/>
      <c r="AT38" s="980"/>
      <c r="AU38" s="980"/>
      <c r="AV38" s="980"/>
      <c r="AW38" s="980"/>
      <c r="AX38" s="980"/>
      <c r="AY38" s="980"/>
      <c r="AZ38" s="980"/>
      <c r="BA38" s="980"/>
      <c r="BB38" s="980"/>
      <c r="BC38" s="981"/>
      <c r="BD38" s="1038">
        <f>'Pagina 2'!BC102</f>
        <v>0</v>
      </c>
      <c r="BE38" s="1039"/>
      <c r="BF38" s="1039"/>
      <c r="BG38" s="1039"/>
      <c r="BH38" s="1039"/>
      <c r="BI38" s="1039"/>
      <c r="BJ38" s="1039"/>
      <c r="BK38" s="1039"/>
      <c r="BL38" s="1039"/>
      <c r="BM38" s="1040"/>
    </row>
    <row r="39" spans="1:65" s="136" customFormat="1" ht="20.25" customHeight="1">
      <c r="A39" s="125"/>
      <c r="B39" s="739"/>
      <c r="C39" s="739"/>
      <c r="D39" s="982"/>
      <c r="E39" s="983"/>
      <c r="F39" s="983"/>
      <c r="G39" s="983"/>
      <c r="H39" s="983"/>
      <c r="I39" s="983"/>
      <c r="J39" s="983"/>
      <c r="K39" s="983"/>
      <c r="L39" s="983"/>
      <c r="M39" s="983"/>
      <c r="N39" s="983"/>
      <c r="O39" s="983"/>
      <c r="P39" s="983"/>
      <c r="Q39" s="983"/>
      <c r="R39" s="983"/>
      <c r="S39" s="983"/>
      <c r="T39" s="983"/>
      <c r="U39" s="983"/>
      <c r="V39" s="983"/>
      <c r="W39" s="983"/>
      <c r="X39" s="983"/>
      <c r="Y39" s="983"/>
      <c r="Z39" s="983"/>
      <c r="AA39" s="983"/>
      <c r="AB39" s="983"/>
      <c r="AC39" s="983"/>
      <c r="AD39" s="983"/>
      <c r="AE39" s="983"/>
      <c r="AF39" s="983"/>
      <c r="AG39" s="983"/>
      <c r="AH39" s="983"/>
      <c r="AI39" s="983"/>
      <c r="AJ39" s="983"/>
      <c r="AK39" s="983"/>
      <c r="AL39" s="983"/>
      <c r="AM39" s="983"/>
      <c r="AN39" s="983"/>
      <c r="AO39" s="983"/>
      <c r="AP39" s="983"/>
      <c r="AQ39" s="983"/>
      <c r="AR39" s="983"/>
      <c r="AS39" s="983"/>
      <c r="AT39" s="983"/>
      <c r="AU39" s="983"/>
      <c r="AV39" s="983"/>
      <c r="AW39" s="983"/>
      <c r="AX39" s="983"/>
      <c r="AY39" s="983"/>
      <c r="AZ39" s="983"/>
      <c r="BA39" s="983"/>
      <c r="BB39" s="983"/>
      <c r="BC39" s="984"/>
      <c r="BD39" s="1041"/>
      <c r="BE39" s="1042"/>
      <c r="BF39" s="1042"/>
      <c r="BG39" s="1042"/>
      <c r="BH39" s="1042"/>
      <c r="BI39" s="1042"/>
      <c r="BJ39" s="1042"/>
      <c r="BK39" s="1042"/>
      <c r="BL39" s="1042"/>
      <c r="BM39" s="1043"/>
    </row>
    <row r="40" spans="1:65" s="136" customFormat="1" ht="20.25" customHeight="1">
      <c r="A40" s="125"/>
      <c r="B40" s="739"/>
      <c r="C40" s="739"/>
      <c r="D40" s="985"/>
      <c r="E40" s="986"/>
      <c r="F40" s="986"/>
      <c r="G40" s="986"/>
      <c r="H40" s="986"/>
      <c r="I40" s="986"/>
      <c r="J40" s="986"/>
      <c r="K40" s="986"/>
      <c r="L40" s="986"/>
      <c r="M40" s="986"/>
      <c r="N40" s="986"/>
      <c r="O40" s="986"/>
      <c r="P40" s="986"/>
      <c r="Q40" s="986"/>
      <c r="R40" s="986"/>
      <c r="S40" s="986"/>
      <c r="T40" s="986"/>
      <c r="U40" s="986"/>
      <c r="V40" s="986"/>
      <c r="W40" s="986"/>
      <c r="X40" s="986"/>
      <c r="Y40" s="986"/>
      <c r="Z40" s="986"/>
      <c r="AA40" s="986"/>
      <c r="AB40" s="986"/>
      <c r="AC40" s="986"/>
      <c r="AD40" s="986"/>
      <c r="AE40" s="986"/>
      <c r="AF40" s="986"/>
      <c r="AG40" s="986"/>
      <c r="AH40" s="986"/>
      <c r="AI40" s="986"/>
      <c r="AJ40" s="986"/>
      <c r="AK40" s="986"/>
      <c r="AL40" s="986"/>
      <c r="AM40" s="986"/>
      <c r="AN40" s="986"/>
      <c r="AO40" s="986"/>
      <c r="AP40" s="986"/>
      <c r="AQ40" s="986"/>
      <c r="AR40" s="986"/>
      <c r="AS40" s="986"/>
      <c r="AT40" s="986"/>
      <c r="AU40" s="986"/>
      <c r="AV40" s="986"/>
      <c r="AW40" s="986"/>
      <c r="AX40" s="986"/>
      <c r="AY40" s="986"/>
      <c r="AZ40" s="986"/>
      <c r="BA40" s="986"/>
      <c r="BB40" s="986"/>
      <c r="BC40" s="987"/>
      <c r="BD40" s="1044"/>
      <c r="BE40" s="1045"/>
      <c r="BF40" s="1045"/>
      <c r="BG40" s="1045"/>
      <c r="BH40" s="1045"/>
      <c r="BI40" s="1045"/>
      <c r="BJ40" s="1045"/>
      <c r="BK40" s="1045"/>
      <c r="BL40" s="1045"/>
      <c r="BM40" s="1046"/>
    </row>
    <row r="41" spans="1:65" s="136" customFormat="1" ht="20.25" customHeight="1">
      <c r="A41" s="125"/>
      <c r="B41" s="739" t="s">
        <v>315</v>
      </c>
      <c r="C41" s="739"/>
      <c r="D41" s="979" t="s">
        <v>521</v>
      </c>
      <c r="E41" s="980"/>
      <c r="F41" s="980"/>
      <c r="G41" s="980"/>
      <c r="H41" s="980"/>
      <c r="I41" s="980"/>
      <c r="J41" s="980"/>
      <c r="K41" s="980"/>
      <c r="L41" s="980"/>
      <c r="M41" s="980"/>
      <c r="N41" s="980"/>
      <c r="O41" s="980"/>
      <c r="P41" s="980"/>
      <c r="Q41" s="980"/>
      <c r="R41" s="980"/>
      <c r="S41" s="980"/>
      <c r="T41" s="980"/>
      <c r="U41" s="980"/>
      <c r="V41" s="980"/>
      <c r="W41" s="980"/>
      <c r="X41" s="980"/>
      <c r="Y41" s="980"/>
      <c r="Z41" s="980"/>
      <c r="AA41" s="980"/>
      <c r="AB41" s="980"/>
      <c r="AC41" s="980"/>
      <c r="AD41" s="980"/>
      <c r="AE41" s="980"/>
      <c r="AF41" s="980"/>
      <c r="AG41" s="980"/>
      <c r="AH41" s="980"/>
      <c r="AI41" s="980"/>
      <c r="AJ41" s="980"/>
      <c r="AK41" s="980"/>
      <c r="AL41" s="980"/>
      <c r="AM41" s="980"/>
      <c r="AN41" s="980"/>
      <c r="AO41" s="980"/>
      <c r="AP41" s="980"/>
      <c r="AQ41" s="980"/>
      <c r="AR41" s="980"/>
      <c r="AS41" s="980"/>
      <c r="AT41" s="980"/>
      <c r="AU41" s="980"/>
      <c r="AV41" s="980"/>
      <c r="AW41" s="980"/>
      <c r="AX41" s="980"/>
      <c r="AY41" s="980"/>
      <c r="AZ41" s="980"/>
      <c r="BA41" s="980"/>
      <c r="BB41" s="980"/>
      <c r="BC41" s="981"/>
      <c r="BD41" s="1047"/>
      <c r="BE41" s="1047"/>
      <c r="BF41" s="1047"/>
      <c r="BG41" s="1047"/>
      <c r="BH41" s="1047"/>
      <c r="BI41" s="1047"/>
      <c r="BJ41" s="1047"/>
      <c r="BK41" s="1047"/>
      <c r="BL41" s="1047"/>
      <c r="BM41" s="1047"/>
    </row>
    <row r="42" spans="1:65" s="136" customFormat="1" ht="20.25" customHeight="1">
      <c r="A42" s="125"/>
      <c r="B42" s="739"/>
      <c r="C42" s="739"/>
      <c r="D42" s="982"/>
      <c r="E42" s="983"/>
      <c r="F42" s="983"/>
      <c r="G42" s="983"/>
      <c r="H42" s="983"/>
      <c r="I42" s="983"/>
      <c r="J42" s="983"/>
      <c r="K42" s="983"/>
      <c r="L42" s="983"/>
      <c r="M42" s="983"/>
      <c r="N42" s="983"/>
      <c r="O42" s="983"/>
      <c r="P42" s="983"/>
      <c r="Q42" s="983"/>
      <c r="R42" s="983"/>
      <c r="S42" s="983"/>
      <c r="T42" s="983"/>
      <c r="U42" s="983"/>
      <c r="V42" s="983"/>
      <c r="W42" s="983"/>
      <c r="X42" s="983"/>
      <c r="Y42" s="983"/>
      <c r="Z42" s="983"/>
      <c r="AA42" s="983"/>
      <c r="AB42" s="983"/>
      <c r="AC42" s="983"/>
      <c r="AD42" s="983"/>
      <c r="AE42" s="983"/>
      <c r="AF42" s="983"/>
      <c r="AG42" s="983"/>
      <c r="AH42" s="983"/>
      <c r="AI42" s="983"/>
      <c r="AJ42" s="983"/>
      <c r="AK42" s="983"/>
      <c r="AL42" s="983"/>
      <c r="AM42" s="983"/>
      <c r="AN42" s="983"/>
      <c r="AO42" s="983"/>
      <c r="AP42" s="983"/>
      <c r="AQ42" s="983"/>
      <c r="AR42" s="983"/>
      <c r="AS42" s="983"/>
      <c r="AT42" s="983"/>
      <c r="AU42" s="983"/>
      <c r="AV42" s="983"/>
      <c r="AW42" s="983"/>
      <c r="AX42" s="983"/>
      <c r="AY42" s="983"/>
      <c r="AZ42" s="983"/>
      <c r="BA42" s="983"/>
      <c r="BB42" s="983"/>
      <c r="BC42" s="984"/>
      <c r="BD42" s="1047"/>
      <c r="BE42" s="1047"/>
      <c r="BF42" s="1047"/>
      <c r="BG42" s="1047"/>
      <c r="BH42" s="1047"/>
      <c r="BI42" s="1047"/>
      <c r="BJ42" s="1047"/>
      <c r="BK42" s="1047"/>
      <c r="BL42" s="1047"/>
      <c r="BM42" s="1047"/>
    </row>
    <row r="43" spans="1:65" s="136" customFormat="1" ht="20.25" customHeight="1">
      <c r="A43" s="125"/>
      <c r="B43" s="739"/>
      <c r="C43" s="739"/>
      <c r="D43" s="985"/>
      <c r="E43" s="986"/>
      <c r="F43" s="986"/>
      <c r="G43" s="986"/>
      <c r="H43" s="986"/>
      <c r="I43" s="986"/>
      <c r="J43" s="986"/>
      <c r="K43" s="986"/>
      <c r="L43" s="986"/>
      <c r="M43" s="986"/>
      <c r="N43" s="986"/>
      <c r="O43" s="986"/>
      <c r="P43" s="986"/>
      <c r="Q43" s="986"/>
      <c r="R43" s="986"/>
      <c r="S43" s="986"/>
      <c r="T43" s="986"/>
      <c r="U43" s="986"/>
      <c r="V43" s="986"/>
      <c r="W43" s="986"/>
      <c r="X43" s="986"/>
      <c r="Y43" s="986"/>
      <c r="Z43" s="986"/>
      <c r="AA43" s="986"/>
      <c r="AB43" s="986"/>
      <c r="AC43" s="986"/>
      <c r="AD43" s="986"/>
      <c r="AE43" s="986"/>
      <c r="AF43" s="986"/>
      <c r="AG43" s="986"/>
      <c r="AH43" s="986"/>
      <c r="AI43" s="986"/>
      <c r="AJ43" s="986"/>
      <c r="AK43" s="986"/>
      <c r="AL43" s="986"/>
      <c r="AM43" s="986"/>
      <c r="AN43" s="986"/>
      <c r="AO43" s="986"/>
      <c r="AP43" s="986"/>
      <c r="AQ43" s="986"/>
      <c r="AR43" s="986"/>
      <c r="AS43" s="986"/>
      <c r="AT43" s="986"/>
      <c r="AU43" s="986"/>
      <c r="AV43" s="986"/>
      <c r="AW43" s="986"/>
      <c r="AX43" s="986"/>
      <c r="AY43" s="986"/>
      <c r="AZ43" s="986"/>
      <c r="BA43" s="986"/>
      <c r="BB43" s="986"/>
      <c r="BC43" s="987"/>
      <c r="BD43" s="1047"/>
      <c r="BE43" s="1047"/>
      <c r="BF43" s="1047"/>
      <c r="BG43" s="1047"/>
      <c r="BH43" s="1047"/>
      <c r="BI43" s="1047"/>
      <c r="BJ43" s="1047"/>
      <c r="BK43" s="1047"/>
      <c r="BL43" s="1047"/>
      <c r="BM43" s="1047"/>
    </row>
    <row r="44" spans="1:65" s="136" customFormat="1" ht="20.25" customHeight="1">
      <c r="A44" s="125"/>
      <c r="B44" s="739" t="s">
        <v>316</v>
      </c>
      <c r="C44" s="739"/>
      <c r="D44" s="1014" t="s">
        <v>522</v>
      </c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1015"/>
      <c r="AB44" s="1015"/>
      <c r="AC44" s="1015"/>
      <c r="AD44" s="1015"/>
      <c r="AE44" s="1015"/>
      <c r="AF44" s="1015"/>
      <c r="AG44" s="1015"/>
      <c r="AH44" s="1015"/>
      <c r="AI44" s="1015"/>
      <c r="AJ44" s="1015"/>
      <c r="AK44" s="1015"/>
      <c r="AL44" s="1015"/>
      <c r="AM44" s="1015"/>
      <c r="AN44" s="1015"/>
      <c r="AO44" s="1015"/>
      <c r="AP44" s="1015"/>
      <c r="AQ44" s="1015"/>
      <c r="AR44" s="1015"/>
      <c r="AS44" s="1015"/>
      <c r="AT44" s="1015"/>
      <c r="AU44" s="1015"/>
      <c r="AV44" s="1015"/>
      <c r="AW44" s="1015"/>
      <c r="AX44" s="1015"/>
      <c r="AY44" s="1015"/>
      <c r="AZ44" s="1015"/>
      <c r="BA44" s="1015"/>
      <c r="BB44" s="1015"/>
      <c r="BC44" s="1016"/>
      <c r="BD44" s="1025"/>
      <c r="BE44" s="1025"/>
      <c r="BF44" s="1025"/>
      <c r="BG44" s="1025"/>
      <c r="BH44" s="1025"/>
      <c r="BI44" s="1025"/>
      <c r="BJ44" s="1025"/>
      <c r="BK44" s="1025"/>
      <c r="BL44" s="1025"/>
      <c r="BM44" s="1025"/>
    </row>
    <row r="45" spans="1:65" s="136" customFormat="1" ht="20.25" customHeight="1">
      <c r="A45" s="125"/>
      <c r="B45" s="739"/>
      <c r="C45" s="739"/>
      <c r="D45" s="1017"/>
      <c r="E45" s="1018"/>
      <c r="F45" s="1018"/>
      <c r="G45" s="1018"/>
      <c r="H45" s="1018"/>
      <c r="I45" s="1018"/>
      <c r="J45" s="1018"/>
      <c r="K45" s="1018"/>
      <c r="L45" s="1018"/>
      <c r="M45" s="1018"/>
      <c r="N45" s="1018"/>
      <c r="O45" s="1018"/>
      <c r="P45" s="1018"/>
      <c r="Q45" s="1018"/>
      <c r="R45" s="1018"/>
      <c r="S45" s="1018"/>
      <c r="T45" s="1018"/>
      <c r="U45" s="1018"/>
      <c r="V45" s="1018"/>
      <c r="W45" s="1018"/>
      <c r="X45" s="1018"/>
      <c r="Y45" s="1018"/>
      <c r="Z45" s="1018"/>
      <c r="AA45" s="1018"/>
      <c r="AB45" s="1018"/>
      <c r="AC45" s="1018"/>
      <c r="AD45" s="1018"/>
      <c r="AE45" s="1018"/>
      <c r="AF45" s="1018"/>
      <c r="AG45" s="1018"/>
      <c r="AH45" s="1018"/>
      <c r="AI45" s="1018"/>
      <c r="AJ45" s="1018"/>
      <c r="AK45" s="1018"/>
      <c r="AL45" s="1018"/>
      <c r="AM45" s="1018"/>
      <c r="AN45" s="1018"/>
      <c r="AO45" s="1018"/>
      <c r="AP45" s="1018"/>
      <c r="AQ45" s="1018"/>
      <c r="AR45" s="1018"/>
      <c r="AS45" s="1018"/>
      <c r="AT45" s="1018"/>
      <c r="AU45" s="1018"/>
      <c r="AV45" s="1018"/>
      <c r="AW45" s="1018"/>
      <c r="AX45" s="1018"/>
      <c r="AY45" s="1018"/>
      <c r="AZ45" s="1018"/>
      <c r="BA45" s="1018"/>
      <c r="BB45" s="1018"/>
      <c r="BC45" s="1019"/>
      <c r="BD45" s="1025"/>
      <c r="BE45" s="1025"/>
      <c r="BF45" s="1025"/>
      <c r="BG45" s="1025"/>
      <c r="BH45" s="1025"/>
      <c r="BI45" s="1025"/>
      <c r="BJ45" s="1025"/>
      <c r="BK45" s="1025"/>
      <c r="BL45" s="1025"/>
      <c r="BM45" s="1025"/>
    </row>
    <row r="46" spans="1:65" s="136" customFormat="1" ht="20.25" customHeight="1">
      <c r="A46" s="125"/>
      <c r="B46" s="739"/>
      <c r="C46" s="739"/>
      <c r="D46" s="1020"/>
      <c r="E46" s="1021"/>
      <c r="F46" s="1021"/>
      <c r="G46" s="1021"/>
      <c r="H46" s="1021"/>
      <c r="I46" s="1021"/>
      <c r="J46" s="1021"/>
      <c r="K46" s="1021"/>
      <c r="L46" s="1021"/>
      <c r="M46" s="1021"/>
      <c r="N46" s="1021"/>
      <c r="O46" s="1021"/>
      <c r="P46" s="1021"/>
      <c r="Q46" s="1021"/>
      <c r="R46" s="1021"/>
      <c r="S46" s="1021"/>
      <c r="T46" s="1021"/>
      <c r="U46" s="1021"/>
      <c r="V46" s="1021"/>
      <c r="W46" s="1021"/>
      <c r="X46" s="1021"/>
      <c r="Y46" s="1021"/>
      <c r="Z46" s="1021"/>
      <c r="AA46" s="1021"/>
      <c r="AB46" s="1021"/>
      <c r="AC46" s="1021"/>
      <c r="AD46" s="1021"/>
      <c r="AE46" s="1021"/>
      <c r="AF46" s="1021"/>
      <c r="AG46" s="1021"/>
      <c r="AH46" s="1021"/>
      <c r="AI46" s="1021"/>
      <c r="AJ46" s="1021"/>
      <c r="AK46" s="1021"/>
      <c r="AL46" s="1021"/>
      <c r="AM46" s="1021"/>
      <c r="AN46" s="1021"/>
      <c r="AO46" s="1021"/>
      <c r="AP46" s="1021"/>
      <c r="AQ46" s="1021"/>
      <c r="AR46" s="1021"/>
      <c r="AS46" s="1021"/>
      <c r="AT46" s="1021"/>
      <c r="AU46" s="1021"/>
      <c r="AV46" s="1021"/>
      <c r="AW46" s="1021"/>
      <c r="AX46" s="1021"/>
      <c r="AY46" s="1021"/>
      <c r="AZ46" s="1021"/>
      <c r="BA46" s="1021"/>
      <c r="BB46" s="1021"/>
      <c r="BC46" s="1022"/>
      <c r="BD46" s="1025"/>
      <c r="BE46" s="1025"/>
      <c r="BF46" s="1025"/>
      <c r="BG46" s="1025"/>
      <c r="BH46" s="1025"/>
      <c r="BI46" s="1025"/>
      <c r="BJ46" s="1025"/>
      <c r="BK46" s="1025"/>
      <c r="BL46" s="1025"/>
      <c r="BM46" s="1025"/>
    </row>
    <row r="47" spans="1:65" s="136" customFormat="1" ht="20.25" customHeight="1">
      <c r="A47" s="125"/>
      <c r="B47" s="739" t="s">
        <v>317</v>
      </c>
      <c r="C47" s="739"/>
      <c r="D47" s="1014" t="s">
        <v>522</v>
      </c>
      <c r="E47" s="1015"/>
      <c r="F47" s="1015"/>
      <c r="G47" s="1015"/>
      <c r="H47" s="1015"/>
      <c r="I47" s="1015"/>
      <c r="J47" s="1015"/>
      <c r="K47" s="1015"/>
      <c r="L47" s="1015"/>
      <c r="M47" s="1015"/>
      <c r="N47" s="1015"/>
      <c r="O47" s="1015"/>
      <c r="P47" s="1015"/>
      <c r="Q47" s="1015"/>
      <c r="R47" s="1015"/>
      <c r="S47" s="1015"/>
      <c r="T47" s="1015"/>
      <c r="U47" s="1015"/>
      <c r="V47" s="1015"/>
      <c r="W47" s="1015"/>
      <c r="X47" s="1015"/>
      <c r="Y47" s="1015"/>
      <c r="Z47" s="1015"/>
      <c r="AA47" s="1015"/>
      <c r="AB47" s="1015"/>
      <c r="AC47" s="1015"/>
      <c r="AD47" s="1015"/>
      <c r="AE47" s="1015"/>
      <c r="AF47" s="1015"/>
      <c r="AG47" s="1015"/>
      <c r="AH47" s="1015"/>
      <c r="AI47" s="1015"/>
      <c r="AJ47" s="1015"/>
      <c r="AK47" s="1015"/>
      <c r="AL47" s="1015"/>
      <c r="AM47" s="1015"/>
      <c r="AN47" s="1015"/>
      <c r="AO47" s="1015"/>
      <c r="AP47" s="1015"/>
      <c r="AQ47" s="1015"/>
      <c r="AR47" s="1015"/>
      <c r="AS47" s="1015"/>
      <c r="AT47" s="1015"/>
      <c r="AU47" s="1015"/>
      <c r="AV47" s="1015"/>
      <c r="AW47" s="1015"/>
      <c r="AX47" s="1015"/>
      <c r="AY47" s="1015"/>
      <c r="AZ47" s="1015"/>
      <c r="BA47" s="1015"/>
      <c r="BB47" s="1015"/>
      <c r="BC47" s="1016"/>
      <c r="BD47" s="1025"/>
      <c r="BE47" s="1025"/>
      <c r="BF47" s="1025"/>
      <c r="BG47" s="1025"/>
      <c r="BH47" s="1025"/>
      <c r="BI47" s="1025"/>
      <c r="BJ47" s="1025"/>
      <c r="BK47" s="1025"/>
      <c r="BL47" s="1025"/>
      <c r="BM47" s="1025"/>
    </row>
    <row r="48" spans="1:65" s="136" customFormat="1" ht="20.25" customHeight="1">
      <c r="A48" s="125"/>
      <c r="B48" s="739"/>
      <c r="C48" s="739"/>
      <c r="D48" s="1017"/>
      <c r="E48" s="1018"/>
      <c r="F48" s="1018"/>
      <c r="G48" s="1018"/>
      <c r="H48" s="1018"/>
      <c r="I48" s="1018"/>
      <c r="J48" s="1018"/>
      <c r="K48" s="1018"/>
      <c r="L48" s="1018"/>
      <c r="M48" s="1018"/>
      <c r="N48" s="1018"/>
      <c r="O48" s="1018"/>
      <c r="P48" s="1018"/>
      <c r="Q48" s="1018"/>
      <c r="R48" s="1018"/>
      <c r="S48" s="1018"/>
      <c r="T48" s="1018"/>
      <c r="U48" s="1018"/>
      <c r="V48" s="1018"/>
      <c r="W48" s="1018"/>
      <c r="X48" s="1018"/>
      <c r="Y48" s="1018"/>
      <c r="Z48" s="1018"/>
      <c r="AA48" s="1018"/>
      <c r="AB48" s="1018"/>
      <c r="AC48" s="1018"/>
      <c r="AD48" s="1018"/>
      <c r="AE48" s="1018"/>
      <c r="AF48" s="1018"/>
      <c r="AG48" s="1018"/>
      <c r="AH48" s="1018"/>
      <c r="AI48" s="1018"/>
      <c r="AJ48" s="1018"/>
      <c r="AK48" s="1018"/>
      <c r="AL48" s="1018"/>
      <c r="AM48" s="1018"/>
      <c r="AN48" s="1018"/>
      <c r="AO48" s="1018"/>
      <c r="AP48" s="1018"/>
      <c r="AQ48" s="1018"/>
      <c r="AR48" s="1018"/>
      <c r="AS48" s="1018"/>
      <c r="AT48" s="1018"/>
      <c r="AU48" s="1018"/>
      <c r="AV48" s="1018"/>
      <c r="AW48" s="1018"/>
      <c r="AX48" s="1018"/>
      <c r="AY48" s="1018"/>
      <c r="AZ48" s="1018"/>
      <c r="BA48" s="1018"/>
      <c r="BB48" s="1018"/>
      <c r="BC48" s="1019"/>
      <c r="BD48" s="1025"/>
      <c r="BE48" s="1025"/>
      <c r="BF48" s="1025"/>
      <c r="BG48" s="1025"/>
      <c r="BH48" s="1025"/>
      <c r="BI48" s="1025"/>
      <c r="BJ48" s="1025"/>
      <c r="BK48" s="1025"/>
      <c r="BL48" s="1025"/>
      <c r="BM48" s="1025"/>
    </row>
    <row r="49" spans="1:65" s="136" customFormat="1" ht="20.25" customHeight="1">
      <c r="A49" s="125"/>
      <c r="B49" s="739"/>
      <c r="C49" s="739"/>
      <c r="D49" s="1020"/>
      <c r="E49" s="1021"/>
      <c r="F49" s="1021"/>
      <c r="G49" s="1021"/>
      <c r="H49" s="1021"/>
      <c r="I49" s="1021"/>
      <c r="J49" s="1021"/>
      <c r="K49" s="1021"/>
      <c r="L49" s="1021"/>
      <c r="M49" s="1021"/>
      <c r="N49" s="1021"/>
      <c r="O49" s="1021"/>
      <c r="P49" s="1021"/>
      <c r="Q49" s="1021"/>
      <c r="R49" s="1021"/>
      <c r="S49" s="1021"/>
      <c r="T49" s="1021"/>
      <c r="U49" s="1021"/>
      <c r="V49" s="1021"/>
      <c r="W49" s="1021"/>
      <c r="X49" s="1021"/>
      <c r="Y49" s="1021"/>
      <c r="Z49" s="1021"/>
      <c r="AA49" s="1021"/>
      <c r="AB49" s="1021"/>
      <c r="AC49" s="1021"/>
      <c r="AD49" s="1021"/>
      <c r="AE49" s="1021"/>
      <c r="AF49" s="1021"/>
      <c r="AG49" s="1021"/>
      <c r="AH49" s="1021"/>
      <c r="AI49" s="1021"/>
      <c r="AJ49" s="1021"/>
      <c r="AK49" s="1021"/>
      <c r="AL49" s="1021"/>
      <c r="AM49" s="1021"/>
      <c r="AN49" s="1021"/>
      <c r="AO49" s="1021"/>
      <c r="AP49" s="1021"/>
      <c r="AQ49" s="1021"/>
      <c r="AR49" s="1021"/>
      <c r="AS49" s="1021"/>
      <c r="AT49" s="1021"/>
      <c r="AU49" s="1021"/>
      <c r="AV49" s="1021"/>
      <c r="AW49" s="1021"/>
      <c r="AX49" s="1021"/>
      <c r="AY49" s="1021"/>
      <c r="AZ49" s="1021"/>
      <c r="BA49" s="1021"/>
      <c r="BB49" s="1021"/>
      <c r="BC49" s="1022"/>
      <c r="BD49" s="1025"/>
      <c r="BE49" s="1025"/>
      <c r="BF49" s="1025"/>
      <c r="BG49" s="1025"/>
      <c r="BH49" s="1025"/>
      <c r="BI49" s="1025"/>
      <c r="BJ49" s="1025"/>
      <c r="BK49" s="1025"/>
      <c r="BL49" s="1025"/>
      <c r="BM49" s="1025"/>
    </row>
    <row r="50" spans="1:65" s="136" customFormat="1" ht="20.25" customHeight="1">
      <c r="A50" s="125"/>
      <c r="B50" s="739" t="s">
        <v>318</v>
      </c>
      <c r="C50" s="739"/>
      <c r="D50" s="1014" t="s">
        <v>522</v>
      </c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  <c r="AC50" s="1015"/>
      <c r="AD50" s="1015"/>
      <c r="AE50" s="1015"/>
      <c r="AF50" s="1015"/>
      <c r="AG50" s="1015"/>
      <c r="AH50" s="1015"/>
      <c r="AI50" s="1015"/>
      <c r="AJ50" s="1015"/>
      <c r="AK50" s="1015"/>
      <c r="AL50" s="1015"/>
      <c r="AM50" s="1015"/>
      <c r="AN50" s="1015"/>
      <c r="AO50" s="1015"/>
      <c r="AP50" s="1015"/>
      <c r="AQ50" s="1015"/>
      <c r="AR50" s="1015"/>
      <c r="AS50" s="1015"/>
      <c r="AT50" s="1015"/>
      <c r="AU50" s="1015"/>
      <c r="AV50" s="1015"/>
      <c r="AW50" s="1015"/>
      <c r="AX50" s="1015"/>
      <c r="AY50" s="1015"/>
      <c r="AZ50" s="1015"/>
      <c r="BA50" s="1015"/>
      <c r="BB50" s="1015"/>
      <c r="BC50" s="1016"/>
      <c r="BD50" s="1025"/>
      <c r="BE50" s="1025"/>
      <c r="BF50" s="1025"/>
      <c r="BG50" s="1025"/>
      <c r="BH50" s="1025"/>
      <c r="BI50" s="1025"/>
      <c r="BJ50" s="1025"/>
      <c r="BK50" s="1025"/>
      <c r="BL50" s="1025"/>
      <c r="BM50" s="1025"/>
    </row>
    <row r="51" spans="1:65" s="136" customFormat="1" ht="20.25" customHeight="1">
      <c r="A51" s="125"/>
      <c r="B51" s="739"/>
      <c r="C51" s="739"/>
      <c r="D51" s="1017"/>
      <c r="E51" s="1018"/>
      <c r="F51" s="1018"/>
      <c r="G51" s="1018"/>
      <c r="H51" s="1018"/>
      <c r="I51" s="1018"/>
      <c r="J51" s="1018"/>
      <c r="K51" s="1018"/>
      <c r="L51" s="1018"/>
      <c r="M51" s="1018"/>
      <c r="N51" s="1018"/>
      <c r="O51" s="1018"/>
      <c r="P51" s="1018"/>
      <c r="Q51" s="1018"/>
      <c r="R51" s="1018"/>
      <c r="S51" s="1018"/>
      <c r="T51" s="1018"/>
      <c r="U51" s="1018"/>
      <c r="V51" s="1018"/>
      <c r="W51" s="1018"/>
      <c r="X51" s="1018"/>
      <c r="Y51" s="1018"/>
      <c r="Z51" s="1018"/>
      <c r="AA51" s="1018"/>
      <c r="AB51" s="1018"/>
      <c r="AC51" s="1018"/>
      <c r="AD51" s="1018"/>
      <c r="AE51" s="1018"/>
      <c r="AF51" s="1018"/>
      <c r="AG51" s="1018"/>
      <c r="AH51" s="1018"/>
      <c r="AI51" s="1018"/>
      <c r="AJ51" s="1018"/>
      <c r="AK51" s="1018"/>
      <c r="AL51" s="1018"/>
      <c r="AM51" s="1018"/>
      <c r="AN51" s="1018"/>
      <c r="AO51" s="1018"/>
      <c r="AP51" s="1018"/>
      <c r="AQ51" s="1018"/>
      <c r="AR51" s="1018"/>
      <c r="AS51" s="1018"/>
      <c r="AT51" s="1018"/>
      <c r="AU51" s="1018"/>
      <c r="AV51" s="1018"/>
      <c r="AW51" s="1018"/>
      <c r="AX51" s="1018"/>
      <c r="AY51" s="1018"/>
      <c r="AZ51" s="1018"/>
      <c r="BA51" s="1018"/>
      <c r="BB51" s="1018"/>
      <c r="BC51" s="1019"/>
      <c r="BD51" s="1025"/>
      <c r="BE51" s="1025"/>
      <c r="BF51" s="1025"/>
      <c r="BG51" s="1025"/>
      <c r="BH51" s="1025"/>
      <c r="BI51" s="1025"/>
      <c r="BJ51" s="1025"/>
      <c r="BK51" s="1025"/>
      <c r="BL51" s="1025"/>
      <c r="BM51" s="1025"/>
    </row>
    <row r="52" spans="1:65" s="136" customFormat="1" ht="20.25" customHeight="1">
      <c r="A52" s="125"/>
      <c r="B52" s="739"/>
      <c r="C52" s="739"/>
      <c r="D52" s="1020"/>
      <c r="E52" s="1021"/>
      <c r="F52" s="1021"/>
      <c r="G52" s="1021"/>
      <c r="H52" s="1021"/>
      <c r="I52" s="1021"/>
      <c r="J52" s="1021"/>
      <c r="K52" s="1021"/>
      <c r="L52" s="1021"/>
      <c r="M52" s="1021"/>
      <c r="N52" s="1021"/>
      <c r="O52" s="1021"/>
      <c r="P52" s="1021"/>
      <c r="Q52" s="1021"/>
      <c r="R52" s="1021"/>
      <c r="S52" s="1021"/>
      <c r="T52" s="1021"/>
      <c r="U52" s="1021"/>
      <c r="V52" s="1021"/>
      <c r="W52" s="1021"/>
      <c r="X52" s="1021"/>
      <c r="Y52" s="1021"/>
      <c r="Z52" s="1021"/>
      <c r="AA52" s="1021"/>
      <c r="AB52" s="1021"/>
      <c r="AC52" s="1021"/>
      <c r="AD52" s="1021"/>
      <c r="AE52" s="1021"/>
      <c r="AF52" s="1021"/>
      <c r="AG52" s="1021"/>
      <c r="AH52" s="1021"/>
      <c r="AI52" s="1021"/>
      <c r="AJ52" s="1021"/>
      <c r="AK52" s="1021"/>
      <c r="AL52" s="1021"/>
      <c r="AM52" s="1021"/>
      <c r="AN52" s="1021"/>
      <c r="AO52" s="1021"/>
      <c r="AP52" s="1021"/>
      <c r="AQ52" s="1021"/>
      <c r="AR52" s="1021"/>
      <c r="AS52" s="1021"/>
      <c r="AT52" s="1021"/>
      <c r="AU52" s="1021"/>
      <c r="AV52" s="1021"/>
      <c r="AW52" s="1021"/>
      <c r="AX52" s="1021"/>
      <c r="AY52" s="1021"/>
      <c r="AZ52" s="1021"/>
      <c r="BA52" s="1021"/>
      <c r="BB52" s="1021"/>
      <c r="BC52" s="1022"/>
      <c r="BD52" s="1025"/>
      <c r="BE52" s="1025"/>
      <c r="BF52" s="1025"/>
      <c r="BG52" s="1025"/>
      <c r="BH52" s="1025"/>
      <c r="BI52" s="1025"/>
      <c r="BJ52" s="1025"/>
      <c r="BK52" s="1025"/>
      <c r="BL52" s="1025"/>
      <c r="BM52" s="1025"/>
    </row>
    <row r="53" spans="1:65" s="136" customFormat="1" ht="20.25" customHeight="1">
      <c r="A53" s="125"/>
      <c r="B53" s="739" t="s">
        <v>319</v>
      </c>
      <c r="C53" s="739"/>
      <c r="D53" s="1029" t="s">
        <v>321</v>
      </c>
      <c r="E53" s="1030"/>
      <c r="F53" s="1030"/>
      <c r="G53" s="1030"/>
      <c r="H53" s="1030"/>
      <c r="I53" s="1030"/>
      <c r="J53" s="1030"/>
      <c r="K53" s="1030"/>
      <c r="L53" s="1030"/>
      <c r="M53" s="1030"/>
      <c r="N53" s="1030"/>
      <c r="O53" s="1030"/>
      <c r="P53" s="1030"/>
      <c r="Q53" s="1030"/>
      <c r="R53" s="1030"/>
      <c r="S53" s="1030"/>
      <c r="T53" s="1030"/>
      <c r="U53" s="1030"/>
      <c r="V53" s="1030"/>
      <c r="W53" s="1030"/>
      <c r="X53" s="1030"/>
      <c r="Y53" s="1030"/>
      <c r="Z53" s="1030"/>
      <c r="AA53" s="1030"/>
      <c r="AB53" s="1030"/>
      <c r="AC53" s="1030"/>
      <c r="AD53" s="1030"/>
      <c r="AE53" s="1030"/>
      <c r="AF53" s="1030"/>
      <c r="AG53" s="1030"/>
      <c r="AH53" s="1030"/>
      <c r="AI53" s="1030"/>
      <c r="AJ53" s="1030"/>
      <c r="AK53" s="1030"/>
      <c r="AL53" s="1030"/>
      <c r="AM53" s="1030"/>
      <c r="AN53" s="1030"/>
      <c r="AO53" s="1030"/>
      <c r="AP53" s="1030"/>
      <c r="AQ53" s="1030"/>
      <c r="AR53" s="1030"/>
      <c r="AS53" s="1030"/>
      <c r="AT53" s="1030"/>
      <c r="AU53" s="1030"/>
      <c r="AV53" s="1030"/>
      <c r="AW53" s="1030"/>
      <c r="AX53" s="1030"/>
      <c r="AY53" s="1030"/>
      <c r="AZ53" s="1030"/>
      <c r="BA53" s="1030"/>
      <c r="BB53" s="1030"/>
      <c r="BC53" s="1031"/>
      <c r="BD53" s="1050">
        <f>BD38+BD44+BD47+BD50</f>
        <v>0</v>
      </c>
      <c r="BE53" s="1051"/>
      <c r="BF53" s="1051"/>
      <c r="BG53" s="1051"/>
      <c r="BH53" s="1051"/>
      <c r="BI53" s="1051"/>
      <c r="BJ53" s="1051"/>
      <c r="BK53" s="1051"/>
      <c r="BL53" s="1051"/>
      <c r="BM53" s="1052"/>
    </row>
    <row r="54" spans="1:65" s="136" customFormat="1" ht="20.25" customHeight="1">
      <c r="A54" s="125"/>
      <c r="B54" s="739"/>
      <c r="C54" s="739"/>
      <c r="D54" s="1032"/>
      <c r="E54" s="1033"/>
      <c r="F54" s="1033"/>
      <c r="G54" s="1033"/>
      <c r="H54" s="1033"/>
      <c r="I54" s="1033"/>
      <c r="J54" s="1033"/>
      <c r="K54" s="1033"/>
      <c r="L54" s="1033"/>
      <c r="M54" s="1033"/>
      <c r="N54" s="1033"/>
      <c r="O54" s="1033"/>
      <c r="P54" s="1033"/>
      <c r="Q54" s="1033"/>
      <c r="R54" s="1033"/>
      <c r="S54" s="1033"/>
      <c r="T54" s="1033"/>
      <c r="U54" s="1033"/>
      <c r="V54" s="1033"/>
      <c r="W54" s="1033"/>
      <c r="X54" s="1033"/>
      <c r="Y54" s="1033"/>
      <c r="Z54" s="1033"/>
      <c r="AA54" s="1033"/>
      <c r="AB54" s="1033"/>
      <c r="AC54" s="1033"/>
      <c r="AD54" s="1033"/>
      <c r="AE54" s="1033"/>
      <c r="AF54" s="1033"/>
      <c r="AG54" s="1033"/>
      <c r="AH54" s="1033"/>
      <c r="AI54" s="1033"/>
      <c r="AJ54" s="1033"/>
      <c r="AK54" s="1033"/>
      <c r="AL54" s="1033"/>
      <c r="AM54" s="1033"/>
      <c r="AN54" s="1033"/>
      <c r="AO54" s="1033"/>
      <c r="AP54" s="1033"/>
      <c r="AQ54" s="1033"/>
      <c r="AR54" s="1033"/>
      <c r="AS54" s="1033"/>
      <c r="AT54" s="1033"/>
      <c r="AU54" s="1033"/>
      <c r="AV54" s="1033"/>
      <c r="AW54" s="1033"/>
      <c r="AX54" s="1033"/>
      <c r="AY54" s="1033"/>
      <c r="AZ54" s="1033"/>
      <c r="BA54" s="1033"/>
      <c r="BB54" s="1033"/>
      <c r="BC54" s="1034"/>
      <c r="BD54" s="1053"/>
      <c r="BE54" s="1054"/>
      <c r="BF54" s="1054"/>
      <c r="BG54" s="1054"/>
      <c r="BH54" s="1054"/>
      <c r="BI54" s="1054"/>
      <c r="BJ54" s="1054"/>
      <c r="BK54" s="1054"/>
      <c r="BL54" s="1054"/>
      <c r="BM54" s="1055"/>
    </row>
    <row r="55" spans="1:65" s="136" customFormat="1" ht="20.25" customHeight="1">
      <c r="A55" s="125"/>
      <c r="B55" s="739"/>
      <c r="C55" s="739"/>
      <c r="D55" s="1035"/>
      <c r="E55" s="1036"/>
      <c r="F55" s="1036"/>
      <c r="G55" s="1036"/>
      <c r="H55" s="1036"/>
      <c r="I55" s="1036"/>
      <c r="J55" s="1036"/>
      <c r="K55" s="1036"/>
      <c r="L55" s="1036"/>
      <c r="M55" s="1036"/>
      <c r="N55" s="1036"/>
      <c r="O55" s="1036"/>
      <c r="P55" s="1036"/>
      <c r="Q55" s="1036"/>
      <c r="R55" s="1036"/>
      <c r="S55" s="1036"/>
      <c r="T55" s="1036"/>
      <c r="U55" s="1036"/>
      <c r="V55" s="1036"/>
      <c r="W55" s="1036"/>
      <c r="X55" s="1036"/>
      <c r="Y55" s="1036"/>
      <c r="Z55" s="1036"/>
      <c r="AA55" s="1036"/>
      <c r="AB55" s="1036"/>
      <c r="AC55" s="1036"/>
      <c r="AD55" s="1036"/>
      <c r="AE55" s="1036"/>
      <c r="AF55" s="1036"/>
      <c r="AG55" s="1036"/>
      <c r="AH55" s="1036"/>
      <c r="AI55" s="1036"/>
      <c r="AJ55" s="1036"/>
      <c r="AK55" s="1036"/>
      <c r="AL55" s="1036"/>
      <c r="AM55" s="1036"/>
      <c r="AN55" s="1036"/>
      <c r="AO55" s="1036"/>
      <c r="AP55" s="1036"/>
      <c r="AQ55" s="1036"/>
      <c r="AR55" s="1036"/>
      <c r="AS55" s="1036"/>
      <c r="AT55" s="1036"/>
      <c r="AU55" s="1036"/>
      <c r="AV55" s="1036"/>
      <c r="AW55" s="1036"/>
      <c r="AX55" s="1036"/>
      <c r="AY55" s="1036"/>
      <c r="AZ55" s="1036"/>
      <c r="BA55" s="1036"/>
      <c r="BB55" s="1036"/>
      <c r="BC55" s="1037"/>
      <c r="BD55" s="1056"/>
      <c r="BE55" s="1057"/>
      <c r="BF55" s="1057"/>
      <c r="BG55" s="1057"/>
      <c r="BH55" s="1057"/>
      <c r="BI55" s="1057"/>
      <c r="BJ55" s="1057"/>
      <c r="BK55" s="1057"/>
      <c r="BL55" s="1057"/>
      <c r="BM55" s="1058"/>
    </row>
    <row r="56" spans="1:57" s="136" customFormat="1" ht="20.25" customHeight="1">
      <c r="A56" s="125"/>
      <c r="B56" s="133"/>
      <c r="C56" s="134"/>
      <c r="D56" s="147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5"/>
      <c r="Q56" s="135"/>
      <c r="R56" s="135"/>
      <c r="S56" s="135"/>
      <c r="AV56" s="135"/>
      <c r="AW56" s="135"/>
      <c r="AX56" s="140"/>
      <c r="AY56" s="140"/>
      <c r="AZ56" s="140"/>
      <c r="BA56" s="140"/>
      <c r="BB56" s="135"/>
      <c r="BC56" s="135"/>
      <c r="BD56" s="135"/>
      <c r="BE56" s="137"/>
    </row>
    <row r="57" spans="1:57" s="136" customFormat="1" ht="20.25" customHeight="1">
      <c r="A57" s="125"/>
      <c r="B57" s="133"/>
      <c r="C57" s="134"/>
      <c r="D57" s="147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5"/>
      <c r="Q57" s="135"/>
      <c r="R57" s="135"/>
      <c r="S57" s="135"/>
      <c r="AV57" s="135"/>
      <c r="AW57" s="135"/>
      <c r="AX57" s="140"/>
      <c r="AY57" s="140"/>
      <c r="AZ57" s="140"/>
      <c r="BA57" s="140"/>
      <c r="BB57" s="135"/>
      <c r="BC57" s="135"/>
      <c r="BD57" s="135"/>
      <c r="BE57" s="137"/>
    </row>
    <row r="58" spans="1:65" s="136" customFormat="1" ht="20.25" customHeight="1">
      <c r="A58" s="125"/>
      <c r="B58" s="739" t="s">
        <v>322</v>
      </c>
      <c r="C58" s="739"/>
      <c r="D58" s="1059" t="s">
        <v>256</v>
      </c>
      <c r="E58" s="1059"/>
      <c r="F58" s="1059"/>
      <c r="G58" s="1059"/>
      <c r="H58" s="1059"/>
      <c r="I58" s="1059"/>
      <c r="J58" s="1059"/>
      <c r="K58" s="1059"/>
      <c r="L58" s="1059"/>
      <c r="M58" s="1059"/>
      <c r="N58" s="1059"/>
      <c r="O58" s="1059"/>
      <c r="P58" s="1059"/>
      <c r="Q58" s="1059"/>
      <c r="R58" s="1059"/>
      <c r="S58" s="1059"/>
      <c r="T58" s="1059"/>
      <c r="U58" s="1059"/>
      <c r="V58" s="1059"/>
      <c r="W58" s="1059"/>
      <c r="X58" s="1059"/>
      <c r="Y58" s="1059"/>
      <c r="Z58" s="1059"/>
      <c r="AA58" s="1059"/>
      <c r="AB58" s="1059"/>
      <c r="AC58" s="1059"/>
      <c r="AD58" s="1059"/>
      <c r="AE58" s="1059"/>
      <c r="AF58" s="1059"/>
      <c r="AG58" s="1059"/>
      <c r="AH58" s="1059"/>
      <c r="AI58" s="1059"/>
      <c r="AJ58" s="1059"/>
      <c r="AK58" s="1059"/>
      <c r="AL58" s="1059"/>
      <c r="AM58" s="1059"/>
      <c r="AN58" s="1059"/>
      <c r="AO58" s="1059"/>
      <c r="AP58" s="1059"/>
      <c r="AQ58" s="1059"/>
      <c r="AR58" s="1059"/>
      <c r="AS58" s="1059"/>
      <c r="AT58" s="1059"/>
      <c r="AU58" s="1059"/>
      <c r="AV58" s="1059"/>
      <c r="AW58" s="1059"/>
      <c r="AX58" s="1060">
        <f>0.4*BD53</f>
        <v>0</v>
      </c>
      <c r="AY58" s="1061"/>
      <c r="AZ58" s="1061"/>
      <c r="BA58" s="1061"/>
      <c r="BB58" s="1061"/>
      <c r="BC58" s="1061"/>
      <c r="BD58" s="1061"/>
      <c r="BE58" s="1061"/>
      <c r="BF58" s="1061"/>
      <c r="BG58" s="1061"/>
      <c r="BH58" s="1061"/>
      <c r="BI58" s="1061"/>
      <c r="BJ58" s="1061"/>
      <c r="BK58" s="1061"/>
      <c r="BL58" s="1061"/>
      <c r="BM58" s="1062"/>
    </row>
    <row r="59" spans="1:65" s="136" customFormat="1" ht="20.25" customHeight="1">
      <c r="A59" s="125"/>
      <c r="B59" s="739"/>
      <c r="C59" s="739"/>
      <c r="D59" s="1059"/>
      <c r="E59" s="1059"/>
      <c r="F59" s="1059"/>
      <c r="G59" s="1059"/>
      <c r="H59" s="1059"/>
      <c r="I59" s="1059"/>
      <c r="J59" s="1059"/>
      <c r="K59" s="1059"/>
      <c r="L59" s="1059"/>
      <c r="M59" s="1059"/>
      <c r="N59" s="1059"/>
      <c r="O59" s="1059"/>
      <c r="P59" s="1059"/>
      <c r="Q59" s="1059"/>
      <c r="R59" s="1059"/>
      <c r="S59" s="1059"/>
      <c r="T59" s="1059"/>
      <c r="U59" s="1059"/>
      <c r="V59" s="1059"/>
      <c r="W59" s="1059"/>
      <c r="X59" s="1059"/>
      <c r="Y59" s="1059"/>
      <c r="Z59" s="1059"/>
      <c r="AA59" s="1059"/>
      <c r="AB59" s="1059"/>
      <c r="AC59" s="1059"/>
      <c r="AD59" s="1059"/>
      <c r="AE59" s="1059"/>
      <c r="AF59" s="1059"/>
      <c r="AG59" s="1059"/>
      <c r="AH59" s="1059"/>
      <c r="AI59" s="1059"/>
      <c r="AJ59" s="1059"/>
      <c r="AK59" s="1059"/>
      <c r="AL59" s="1059"/>
      <c r="AM59" s="1059"/>
      <c r="AN59" s="1059"/>
      <c r="AO59" s="1059"/>
      <c r="AP59" s="1059"/>
      <c r="AQ59" s="1059"/>
      <c r="AR59" s="1059"/>
      <c r="AS59" s="1059"/>
      <c r="AT59" s="1059"/>
      <c r="AU59" s="1059"/>
      <c r="AV59" s="1059"/>
      <c r="AW59" s="1059"/>
      <c r="AX59" s="1063"/>
      <c r="AY59" s="1064"/>
      <c r="AZ59" s="1064"/>
      <c r="BA59" s="1064"/>
      <c r="BB59" s="1064"/>
      <c r="BC59" s="1064"/>
      <c r="BD59" s="1064"/>
      <c r="BE59" s="1064"/>
      <c r="BF59" s="1064"/>
      <c r="BG59" s="1064"/>
      <c r="BH59" s="1064"/>
      <c r="BI59" s="1064"/>
      <c r="BJ59" s="1064"/>
      <c r="BK59" s="1064"/>
      <c r="BL59" s="1064"/>
      <c r="BM59" s="1065"/>
    </row>
    <row r="60" spans="1:65" s="136" customFormat="1" ht="20.25" customHeight="1">
      <c r="A60" s="125"/>
      <c r="B60" s="739"/>
      <c r="C60" s="739"/>
      <c r="D60" s="1059"/>
      <c r="E60" s="1059"/>
      <c r="F60" s="1059"/>
      <c r="G60" s="1059"/>
      <c r="H60" s="1059"/>
      <c r="I60" s="1059"/>
      <c r="J60" s="1059"/>
      <c r="K60" s="1059"/>
      <c r="L60" s="1059"/>
      <c r="M60" s="1059"/>
      <c r="N60" s="1059"/>
      <c r="O60" s="1059"/>
      <c r="P60" s="1059"/>
      <c r="Q60" s="1059"/>
      <c r="R60" s="1059"/>
      <c r="S60" s="1059"/>
      <c r="T60" s="1059"/>
      <c r="U60" s="1059"/>
      <c r="V60" s="1059"/>
      <c r="W60" s="1059"/>
      <c r="X60" s="1059"/>
      <c r="Y60" s="1059"/>
      <c r="Z60" s="1059"/>
      <c r="AA60" s="1059"/>
      <c r="AB60" s="1059"/>
      <c r="AC60" s="1059"/>
      <c r="AD60" s="1059"/>
      <c r="AE60" s="1059"/>
      <c r="AF60" s="1059"/>
      <c r="AG60" s="1059"/>
      <c r="AH60" s="1059"/>
      <c r="AI60" s="1059"/>
      <c r="AJ60" s="1059"/>
      <c r="AK60" s="1059"/>
      <c r="AL60" s="1059"/>
      <c r="AM60" s="1059"/>
      <c r="AN60" s="1059"/>
      <c r="AO60" s="1059"/>
      <c r="AP60" s="1059"/>
      <c r="AQ60" s="1059"/>
      <c r="AR60" s="1059"/>
      <c r="AS60" s="1059"/>
      <c r="AT60" s="1059"/>
      <c r="AU60" s="1059"/>
      <c r="AV60" s="1059"/>
      <c r="AW60" s="1059"/>
      <c r="AX60" s="1066"/>
      <c r="AY60" s="1067"/>
      <c r="AZ60" s="1067"/>
      <c r="BA60" s="1067"/>
      <c r="BB60" s="1067"/>
      <c r="BC60" s="1067"/>
      <c r="BD60" s="1067"/>
      <c r="BE60" s="1067"/>
      <c r="BF60" s="1067"/>
      <c r="BG60" s="1067"/>
      <c r="BH60" s="1067"/>
      <c r="BI60" s="1067"/>
      <c r="BJ60" s="1067"/>
      <c r="BK60" s="1067"/>
      <c r="BL60" s="1067"/>
      <c r="BM60" s="1068"/>
    </row>
    <row r="61" spans="1:65" s="136" customFormat="1" ht="20.25" customHeight="1">
      <c r="A61" s="125"/>
      <c r="B61" s="739" t="s">
        <v>323</v>
      </c>
      <c r="C61" s="739"/>
      <c r="D61" s="1071" t="s">
        <v>320</v>
      </c>
      <c r="E61" s="1071"/>
      <c r="F61" s="1071"/>
      <c r="G61" s="1071"/>
      <c r="H61" s="1071"/>
      <c r="I61" s="1071"/>
      <c r="J61" s="1071"/>
      <c r="K61" s="1071"/>
      <c r="L61" s="1071"/>
      <c r="M61" s="1071"/>
      <c r="N61" s="1071"/>
      <c r="O61" s="1071"/>
      <c r="P61" s="1071"/>
      <c r="Q61" s="1071"/>
      <c r="R61" s="1071"/>
      <c r="S61" s="1071"/>
      <c r="T61" s="1071"/>
      <c r="U61" s="1071"/>
      <c r="V61" s="1071"/>
      <c r="W61" s="1071"/>
      <c r="X61" s="1071"/>
      <c r="Y61" s="1071"/>
      <c r="Z61" s="1071"/>
      <c r="AA61" s="1071"/>
      <c r="AB61" s="1071"/>
      <c r="AC61" s="1071"/>
      <c r="AD61" s="1071"/>
      <c r="AE61" s="1071"/>
      <c r="AF61" s="1071"/>
      <c r="AG61" s="1071"/>
      <c r="AH61" s="1071"/>
      <c r="AI61" s="1071"/>
      <c r="AJ61" s="1071"/>
      <c r="AK61" s="1071"/>
      <c r="AL61" s="1071"/>
      <c r="AM61" s="1071"/>
      <c r="AN61" s="1071"/>
      <c r="AO61" s="1071"/>
      <c r="AP61" s="1071"/>
      <c r="AQ61" s="1071"/>
      <c r="AR61" s="1071"/>
      <c r="AS61" s="1071"/>
      <c r="AT61" s="1071"/>
      <c r="AU61" s="1071"/>
      <c r="AV61" s="1071"/>
      <c r="AW61" s="1071"/>
      <c r="AX61" s="1070" t="str">
        <f>IF(AX58=0,"NO",IF(BD30&gt;AX58,"NO","OK"))</f>
        <v>NO</v>
      </c>
      <c r="AY61" s="1070"/>
      <c r="AZ61" s="1070"/>
      <c r="BA61" s="1070"/>
      <c r="BB61" s="1070"/>
      <c r="BC61" s="1070"/>
      <c r="BD61" s="1070"/>
      <c r="BE61" s="1070"/>
      <c r="BF61" s="1070"/>
      <c r="BG61" s="1070"/>
      <c r="BH61" s="1070"/>
      <c r="BI61" s="1070"/>
      <c r="BJ61" s="1070"/>
      <c r="BK61" s="1070"/>
      <c r="BL61" s="1070"/>
      <c r="BM61" s="1070"/>
    </row>
    <row r="62" spans="1:65" s="136" customFormat="1" ht="20.25" customHeight="1">
      <c r="A62" s="125"/>
      <c r="B62" s="739"/>
      <c r="C62" s="739"/>
      <c r="D62" s="1071"/>
      <c r="E62" s="1071"/>
      <c r="F62" s="1071"/>
      <c r="G62" s="1071"/>
      <c r="H62" s="1071"/>
      <c r="I62" s="1071"/>
      <c r="J62" s="1071"/>
      <c r="K62" s="1071"/>
      <c r="L62" s="1071"/>
      <c r="M62" s="1071"/>
      <c r="N62" s="1071"/>
      <c r="O62" s="1071"/>
      <c r="P62" s="1071"/>
      <c r="Q62" s="1071"/>
      <c r="R62" s="1071"/>
      <c r="S62" s="1071"/>
      <c r="T62" s="1071"/>
      <c r="U62" s="1071"/>
      <c r="V62" s="1071"/>
      <c r="W62" s="1071"/>
      <c r="X62" s="1071"/>
      <c r="Y62" s="1071"/>
      <c r="Z62" s="1071"/>
      <c r="AA62" s="1071"/>
      <c r="AB62" s="1071"/>
      <c r="AC62" s="1071"/>
      <c r="AD62" s="1071"/>
      <c r="AE62" s="1071"/>
      <c r="AF62" s="1071"/>
      <c r="AG62" s="1071"/>
      <c r="AH62" s="1071"/>
      <c r="AI62" s="1071"/>
      <c r="AJ62" s="1071"/>
      <c r="AK62" s="1071"/>
      <c r="AL62" s="1071"/>
      <c r="AM62" s="1071"/>
      <c r="AN62" s="1071"/>
      <c r="AO62" s="1071"/>
      <c r="AP62" s="1071"/>
      <c r="AQ62" s="1071"/>
      <c r="AR62" s="1071"/>
      <c r="AS62" s="1071"/>
      <c r="AT62" s="1071"/>
      <c r="AU62" s="1071"/>
      <c r="AV62" s="1071"/>
      <c r="AW62" s="1071"/>
      <c r="AX62" s="1070"/>
      <c r="AY62" s="1070"/>
      <c r="AZ62" s="1070"/>
      <c r="BA62" s="1070"/>
      <c r="BB62" s="1070"/>
      <c r="BC62" s="1070"/>
      <c r="BD62" s="1070"/>
      <c r="BE62" s="1070"/>
      <c r="BF62" s="1070"/>
      <c r="BG62" s="1070"/>
      <c r="BH62" s="1070"/>
      <c r="BI62" s="1070"/>
      <c r="BJ62" s="1070"/>
      <c r="BK62" s="1070"/>
      <c r="BL62" s="1070"/>
      <c r="BM62" s="1070"/>
    </row>
    <row r="63" spans="1:65" s="136" customFormat="1" ht="20.25" customHeight="1">
      <c r="A63" s="125"/>
      <c r="B63" s="739"/>
      <c r="C63" s="739"/>
      <c r="D63" s="1071"/>
      <c r="E63" s="1071"/>
      <c r="F63" s="1071"/>
      <c r="G63" s="1071"/>
      <c r="H63" s="1071"/>
      <c r="I63" s="1071"/>
      <c r="J63" s="1071"/>
      <c r="K63" s="1071"/>
      <c r="L63" s="1071"/>
      <c r="M63" s="1071"/>
      <c r="N63" s="1071"/>
      <c r="O63" s="1071"/>
      <c r="P63" s="1071"/>
      <c r="Q63" s="1071"/>
      <c r="R63" s="1071"/>
      <c r="S63" s="1071"/>
      <c r="T63" s="1071"/>
      <c r="U63" s="1071"/>
      <c r="V63" s="1071"/>
      <c r="W63" s="1071"/>
      <c r="X63" s="1071"/>
      <c r="Y63" s="1071"/>
      <c r="Z63" s="1071"/>
      <c r="AA63" s="1071"/>
      <c r="AB63" s="1071"/>
      <c r="AC63" s="1071"/>
      <c r="AD63" s="1071"/>
      <c r="AE63" s="1071"/>
      <c r="AF63" s="1071"/>
      <c r="AG63" s="1071"/>
      <c r="AH63" s="1071"/>
      <c r="AI63" s="1071"/>
      <c r="AJ63" s="1071"/>
      <c r="AK63" s="1071"/>
      <c r="AL63" s="1071"/>
      <c r="AM63" s="1071"/>
      <c r="AN63" s="1071"/>
      <c r="AO63" s="1071"/>
      <c r="AP63" s="1071"/>
      <c r="AQ63" s="1071"/>
      <c r="AR63" s="1071"/>
      <c r="AS63" s="1071"/>
      <c r="AT63" s="1071"/>
      <c r="AU63" s="1071"/>
      <c r="AV63" s="1071"/>
      <c r="AW63" s="1071"/>
      <c r="AX63" s="1070"/>
      <c r="AY63" s="1070"/>
      <c r="AZ63" s="1070"/>
      <c r="BA63" s="1070"/>
      <c r="BB63" s="1070"/>
      <c r="BC63" s="1070"/>
      <c r="BD63" s="1070"/>
      <c r="BE63" s="1070"/>
      <c r="BF63" s="1070"/>
      <c r="BG63" s="1070"/>
      <c r="BH63" s="1070"/>
      <c r="BI63" s="1070"/>
      <c r="BJ63" s="1070"/>
      <c r="BK63" s="1070"/>
      <c r="BL63" s="1070"/>
      <c r="BM63" s="1070"/>
    </row>
    <row r="64" spans="1:65" s="136" customFormat="1" ht="20.25" customHeight="1">
      <c r="A64" s="125"/>
      <c r="B64" s="739" t="s">
        <v>324</v>
      </c>
      <c r="C64" s="739"/>
      <c r="D64" s="977" t="str">
        <f>IF(AX61="OK","L'INVESTIMENTO HA SOSTENIBILITA' FINANZIARIA ED ECONOMICA","L'INVESTIMENTO NON HA SOSTENIBILITA' FINANZIARIA ED ECONOMICA")</f>
        <v>L'INVESTIMENTO NON HA SOSTENIBILITA' FINANZIARIA ED ECONOMICA</v>
      </c>
      <c r="E64" s="977"/>
      <c r="F64" s="977"/>
      <c r="G64" s="977"/>
      <c r="H64" s="977"/>
      <c r="I64" s="977"/>
      <c r="J64" s="977"/>
      <c r="K64" s="977"/>
      <c r="L64" s="977"/>
      <c r="M64" s="977"/>
      <c r="N64" s="977"/>
      <c r="O64" s="977"/>
      <c r="P64" s="977"/>
      <c r="Q64" s="977"/>
      <c r="R64" s="977"/>
      <c r="S64" s="977"/>
      <c r="T64" s="977"/>
      <c r="U64" s="977"/>
      <c r="V64" s="977"/>
      <c r="W64" s="977"/>
      <c r="X64" s="977"/>
      <c r="Y64" s="977"/>
      <c r="Z64" s="977"/>
      <c r="AA64" s="977"/>
      <c r="AB64" s="977"/>
      <c r="AC64" s="977"/>
      <c r="AD64" s="977"/>
      <c r="AE64" s="977"/>
      <c r="AF64" s="977"/>
      <c r="AG64" s="977"/>
      <c r="AH64" s="977"/>
      <c r="AI64" s="977"/>
      <c r="AJ64" s="977"/>
      <c r="AK64" s="977"/>
      <c r="AL64" s="977"/>
      <c r="AM64" s="977"/>
      <c r="AN64" s="977"/>
      <c r="AO64" s="977"/>
      <c r="AP64" s="977"/>
      <c r="AQ64" s="977"/>
      <c r="AR64" s="977"/>
      <c r="AS64" s="977"/>
      <c r="AT64" s="977"/>
      <c r="AU64" s="977"/>
      <c r="AV64" s="977"/>
      <c r="AW64" s="977"/>
      <c r="AX64" s="978" t="str">
        <f>IF(AX61="OK","","Per valutazione diversa fornire bilancio o documentazione economico e finanziaria di maggior dettaglio verificabile")</f>
        <v>Per valutazione diversa fornire bilancio o documentazione economico e finanziaria di maggior dettaglio verificabile</v>
      </c>
      <c r="AY64" s="978"/>
      <c r="AZ64" s="978"/>
      <c r="BA64" s="978"/>
      <c r="BB64" s="978"/>
      <c r="BC64" s="978"/>
      <c r="BD64" s="978"/>
      <c r="BE64" s="978"/>
      <c r="BF64" s="978"/>
      <c r="BG64" s="978"/>
      <c r="BH64" s="978"/>
      <c r="BI64" s="978"/>
      <c r="BJ64" s="978"/>
      <c r="BK64" s="978"/>
      <c r="BL64" s="978"/>
      <c r="BM64" s="978"/>
    </row>
    <row r="65" spans="1:65" s="136" customFormat="1" ht="20.25" customHeight="1">
      <c r="A65" s="125"/>
      <c r="B65" s="739"/>
      <c r="C65" s="739"/>
      <c r="D65" s="977"/>
      <c r="E65" s="977"/>
      <c r="F65" s="977"/>
      <c r="G65" s="977"/>
      <c r="H65" s="977"/>
      <c r="I65" s="977"/>
      <c r="J65" s="977"/>
      <c r="K65" s="977"/>
      <c r="L65" s="977"/>
      <c r="M65" s="977"/>
      <c r="N65" s="977"/>
      <c r="O65" s="977"/>
      <c r="P65" s="977"/>
      <c r="Q65" s="977"/>
      <c r="R65" s="977"/>
      <c r="S65" s="977"/>
      <c r="T65" s="977"/>
      <c r="U65" s="977"/>
      <c r="V65" s="977"/>
      <c r="W65" s="977"/>
      <c r="X65" s="977"/>
      <c r="Y65" s="977"/>
      <c r="Z65" s="977"/>
      <c r="AA65" s="977"/>
      <c r="AB65" s="977"/>
      <c r="AC65" s="977"/>
      <c r="AD65" s="977"/>
      <c r="AE65" s="977"/>
      <c r="AF65" s="977"/>
      <c r="AG65" s="977"/>
      <c r="AH65" s="977"/>
      <c r="AI65" s="977"/>
      <c r="AJ65" s="977"/>
      <c r="AK65" s="977"/>
      <c r="AL65" s="977"/>
      <c r="AM65" s="977"/>
      <c r="AN65" s="977"/>
      <c r="AO65" s="977"/>
      <c r="AP65" s="977"/>
      <c r="AQ65" s="977"/>
      <c r="AR65" s="977"/>
      <c r="AS65" s="977"/>
      <c r="AT65" s="977"/>
      <c r="AU65" s="977"/>
      <c r="AV65" s="977"/>
      <c r="AW65" s="977"/>
      <c r="AX65" s="978"/>
      <c r="AY65" s="978"/>
      <c r="AZ65" s="978"/>
      <c r="BA65" s="978"/>
      <c r="BB65" s="978"/>
      <c r="BC65" s="978"/>
      <c r="BD65" s="978"/>
      <c r="BE65" s="978"/>
      <c r="BF65" s="978"/>
      <c r="BG65" s="978"/>
      <c r="BH65" s="978"/>
      <c r="BI65" s="978"/>
      <c r="BJ65" s="978"/>
      <c r="BK65" s="978"/>
      <c r="BL65" s="978"/>
      <c r="BM65" s="978"/>
    </row>
    <row r="66" spans="1:65" s="136" customFormat="1" ht="20.25" customHeight="1">
      <c r="A66" s="125"/>
      <c r="B66" s="739"/>
      <c r="C66" s="739"/>
      <c r="D66" s="977"/>
      <c r="E66" s="977"/>
      <c r="F66" s="977"/>
      <c r="G66" s="977"/>
      <c r="H66" s="977"/>
      <c r="I66" s="977"/>
      <c r="J66" s="977"/>
      <c r="K66" s="977"/>
      <c r="L66" s="977"/>
      <c r="M66" s="977"/>
      <c r="N66" s="977"/>
      <c r="O66" s="977"/>
      <c r="P66" s="977"/>
      <c r="Q66" s="977"/>
      <c r="R66" s="977"/>
      <c r="S66" s="977"/>
      <c r="T66" s="977"/>
      <c r="U66" s="977"/>
      <c r="V66" s="977"/>
      <c r="W66" s="977"/>
      <c r="X66" s="977"/>
      <c r="Y66" s="977"/>
      <c r="Z66" s="977"/>
      <c r="AA66" s="977"/>
      <c r="AB66" s="977"/>
      <c r="AC66" s="977"/>
      <c r="AD66" s="977"/>
      <c r="AE66" s="977"/>
      <c r="AF66" s="977"/>
      <c r="AG66" s="977"/>
      <c r="AH66" s="977"/>
      <c r="AI66" s="977"/>
      <c r="AJ66" s="977"/>
      <c r="AK66" s="977"/>
      <c r="AL66" s="977"/>
      <c r="AM66" s="977"/>
      <c r="AN66" s="977"/>
      <c r="AO66" s="977"/>
      <c r="AP66" s="977"/>
      <c r="AQ66" s="977"/>
      <c r="AR66" s="977"/>
      <c r="AS66" s="977"/>
      <c r="AT66" s="977"/>
      <c r="AU66" s="977"/>
      <c r="AV66" s="977"/>
      <c r="AW66" s="977"/>
      <c r="AX66" s="978"/>
      <c r="AY66" s="978"/>
      <c r="AZ66" s="978"/>
      <c r="BA66" s="978"/>
      <c r="BB66" s="978"/>
      <c r="BC66" s="978"/>
      <c r="BD66" s="978"/>
      <c r="BE66" s="978"/>
      <c r="BF66" s="978"/>
      <c r="BG66" s="978"/>
      <c r="BH66" s="978"/>
      <c r="BI66" s="978"/>
      <c r="BJ66" s="978"/>
      <c r="BK66" s="978"/>
      <c r="BL66" s="978"/>
      <c r="BM66" s="978"/>
    </row>
    <row r="67" spans="1:57" s="136" customFormat="1" ht="20.25" customHeight="1">
      <c r="A67" s="125"/>
      <c r="B67" s="133"/>
      <c r="C67" s="134"/>
      <c r="D67" s="147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40"/>
      <c r="AY67" s="140"/>
      <c r="AZ67" s="140"/>
      <c r="BA67" s="140"/>
      <c r="BB67" s="135"/>
      <c r="BC67" s="135"/>
      <c r="BD67" s="135"/>
      <c r="BE67" s="137"/>
    </row>
    <row r="68" spans="1:65" s="136" customFormat="1" ht="24.75">
      <c r="A68" s="125" t="s">
        <v>513</v>
      </c>
      <c r="B68" s="10"/>
      <c r="C68" s="1"/>
      <c r="D68" s="1083" t="s">
        <v>524</v>
      </c>
      <c r="E68" s="1083"/>
      <c r="F68" s="1083"/>
      <c r="G68" s="1083"/>
      <c r="H68" s="1083"/>
      <c r="I68" s="1083"/>
      <c r="J68" s="1083"/>
      <c r="K68" s="1083"/>
      <c r="L68" s="1083"/>
      <c r="M68" s="1083"/>
      <c r="N68" s="1083"/>
      <c r="O68" s="1083"/>
      <c r="P68" s="1083"/>
      <c r="Q68" s="1083"/>
      <c r="R68" s="1083"/>
      <c r="S68" s="1083"/>
      <c r="T68" s="1083"/>
      <c r="U68" s="1083"/>
      <c r="V68" s="1083"/>
      <c r="W68" s="1083"/>
      <c r="X68" s="1083"/>
      <c r="Y68" s="1083"/>
      <c r="Z68" s="1083"/>
      <c r="AA68" s="1083"/>
      <c r="AB68" s="1083"/>
      <c r="AC68" s="1083"/>
      <c r="AD68" s="1083"/>
      <c r="AE68" s="1083"/>
      <c r="AF68" s="1083"/>
      <c r="AG68" s="1083"/>
      <c r="AH68" s="1083"/>
      <c r="AI68" s="1083"/>
      <c r="AJ68" s="1083"/>
      <c r="AK68" s="1083"/>
      <c r="AL68" s="1083"/>
      <c r="AM68" s="1083"/>
      <c r="AN68" s="1083"/>
      <c r="AO68" s="1083"/>
      <c r="AP68" s="1083"/>
      <c r="AQ68" s="1083"/>
      <c r="AR68" s="1083"/>
      <c r="AS68" s="1083"/>
      <c r="AT68" s="1083"/>
      <c r="AU68" s="1083"/>
      <c r="AV68" s="1083"/>
      <c r="AW68" s="1083"/>
      <c r="AX68" s="1083"/>
      <c r="AY68" s="1083"/>
      <c r="AZ68" s="1083"/>
      <c r="BA68" s="1083"/>
      <c r="BB68" s="1083"/>
      <c r="BC68" s="1083"/>
      <c r="BD68" s="1083"/>
      <c r="BE68" s="1083"/>
      <c r="BF68" s="1083"/>
      <c r="BG68" s="1083"/>
      <c r="BH68" s="1083"/>
      <c r="BI68" s="1083"/>
      <c r="BJ68" s="1083"/>
      <c r="BK68" s="1083"/>
      <c r="BL68" s="1083"/>
      <c r="BM68" s="1083"/>
    </row>
    <row r="69" spans="1:65" s="136" customFormat="1" ht="22.5">
      <c r="A69" s="125"/>
      <c r="B69" s="183"/>
      <c r="C69" s="183"/>
      <c r="D69" s="1083"/>
      <c r="E69" s="1083"/>
      <c r="F69" s="1083"/>
      <c r="G69" s="1083"/>
      <c r="H69" s="1083"/>
      <c r="I69" s="1083"/>
      <c r="J69" s="1083"/>
      <c r="K69" s="1083"/>
      <c r="L69" s="1083"/>
      <c r="M69" s="1083"/>
      <c r="N69" s="1083"/>
      <c r="O69" s="1083"/>
      <c r="P69" s="1083"/>
      <c r="Q69" s="1083"/>
      <c r="R69" s="1083"/>
      <c r="S69" s="1083"/>
      <c r="T69" s="1083"/>
      <c r="U69" s="1083"/>
      <c r="V69" s="1083"/>
      <c r="W69" s="1083"/>
      <c r="X69" s="1083"/>
      <c r="Y69" s="1083"/>
      <c r="Z69" s="1083"/>
      <c r="AA69" s="1083"/>
      <c r="AB69" s="1083"/>
      <c r="AC69" s="1083"/>
      <c r="AD69" s="1083"/>
      <c r="AE69" s="1083"/>
      <c r="AF69" s="1083"/>
      <c r="AG69" s="1083"/>
      <c r="AH69" s="1083"/>
      <c r="AI69" s="1083"/>
      <c r="AJ69" s="1083"/>
      <c r="AK69" s="1083"/>
      <c r="AL69" s="1083"/>
      <c r="AM69" s="1083"/>
      <c r="AN69" s="1083"/>
      <c r="AO69" s="1083"/>
      <c r="AP69" s="1083"/>
      <c r="AQ69" s="1083"/>
      <c r="AR69" s="1083"/>
      <c r="AS69" s="1083"/>
      <c r="AT69" s="1083"/>
      <c r="AU69" s="1083"/>
      <c r="AV69" s="1083"/>
      <c r="AW69" s="1083"/>
      <c r="AX69" s="1083"/>
      <c r="AY69" s="1083"/>
      <c r="AZ69" s="1083"/>
      <c r="BA69" s="1083"/>
      <c r="BB69" s="1083"/>
      <c r="BC69" s="1083"/>
      <c r="BD69" s="1083"/>
      <c r="BE69" s="1083"/>
      <c r="BF69" s="1083"/>
      <c r="BG69" s="1083"/>
      <c r="BH69" s="1083"/>
      <c r="BI69" s="1083"/>
      <c r="BJ69" s="1083"/>
      <c r="BK69" s="1083"/>
      <c r="BL69" s="1083"/>
      <c r="BM69" s="1083"/>
    </row>
    <row r="70" spans="1:57" s="136" customFormat="1" ht="20.25" customHeight="1">
      <c r="A70" s="125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40"/>
      <c r="AY70" s="140"/>
      <c r="AZ70" s="140"/>
      <c r="BA70" s="140"/>
      <c r="BB70" s="135"/>
      <c r="BC70" s="135"/>
      <c r="BD70" s="135"/>
      <c r="BE70" s="137"/>
    </row>
    <row r="71" spans="1:57" s="37" customFormat="1" ht="20.25" customHeight="1">
      <c r="A71" s="152"/>
      <c r="B71" s="189" t="s">
        <v>644</v>
      </c>
      <c r="C71" s="119"/>
      <c r="D71" s="119"/>
      <c r="E71" s="119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BE71" s="188"/>
    </row>
    <row r="72" spans="1:57" s="136" customFormat="1" ht="20.25" customHeight="1">
      <c r="A72" s="125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40"/>
      <c r="AY72" s="140"/>
      <c r="AZ72" s="140"/>
      <c r="BA72" s="140"/>
      <c r="BB72" s="135"/>
      <c r="BC72" s="135"/>
      <c r="BD72" s="135"/>
      <c r="BE72" s="137"/>
    </row>
    <row r="73" spans="1:65" s="136" customFormat="1" ht="20.25" customHeight="1">
      <c r="A73" s="125"/>
      <c r="B73" s="709"/>
      <c r="C73" s="710"/>
      <c r="D73" s="700" t="s">
        <v>337</v>
      </c>
      <c r="E73" s="701"/>
      <c r="F73" s="701"/>
      <c r="G73" s="701"/>
      <c r="H73" s="701"/>
      <c r="I73" s="701"/>
      <c r="J73" s="701"/>
      <c r="K73" s="701"/>
      <c r="L73" s="701"/>
      <c r="M73" s="701"/>
      <c r="N73" s="701"/>
      <c r="O73" s="701"/>
      <c r="P73" s="701"/>
      <c r="Q73" s="701"/>
      <c r="R73" s="701"/>
      <c r="S73" s="701"/>
      <c r="T73" s="701"/>
      <c r="U73" s="701"/>
      <c r="V73" s="701"/>
      <c r="W73" s="701"/>
      <c r="X73" s="701"/>
      <c r="Y73" s="701"/>
      <c r="Z73" s="701"/>
      <c r="AA73" s="701"/>
      <c r="AB73" s="702"/>
      <c r="AC73" s="700" t="s">
        <v>339</v>
      </c>
      <c r="AD73" s="701"/>
      <c r="AE73" s="701"/>
      <c r="AF73" s="701"/>
      <c r="AG73" s="701"/>
      <c r="AH73" s="701"/>
      <c r="AI73" s="701"/>
      <c r="AJ73" s="701"/>
      <c r="AK73" s="701"/>
      <c r="AL73" s="701"/>
      <c r="AM73" s="701"/>
      <c r="AN73" s="701"/>
      <c r="AO73" s="701"/>
      <c r="AP73" s="702"/>
      <c r="AQ73" s="700" t="s">
        <v>382</v>
      </c>
      <c r="AR73" s="701"/>
      <c r="AS73" s="701"/>
      <c r="AT73" s="702"/>
      <c r="AU73" s="475" t="s">
        <v>523</v>
      </c>
      <c r="AV73" s="476"/>
      <c r="AW73" s="476"/>
      <c r="AX73" s="476"/>
      <c r="AY73" s="477"/>
      <c r="AZ73" s="475" t="s">
        <v>338</v>
      </c>
      <c r="BA73" s="476"/>
      <c r="BB73" s="476"/>
      <c r="BC73" s="476"/>
      <c r="BD73" s="476"/>
      <c r="BE73" s="476"/>
      <c r="BF73" s="476"/>
      <c r="BG73" s="476"/>
      <c r="BH73" s="476"/>
      <c r="BI73" s="477"/>
      <c r="BJ73" s="728" t="s">
        <v>336</v>
      </c>
      <c r="BK73" s="728"/>
      <c r="BL73" s="728"/>
      <c r="BM73" s="728"/>
    </row>
    <row r="74" spans="1:65" s="136" customFormat="1" ht="20.25" customHeight="1">
      <c r="A74" s="125"/>
      <c r="B74" s="711"/>
      <c r="C74" s="712"/>
      <c r="D74" s="703"/>
      <c r="E74" s="704"/>
      <c r="F74" s="704"/>
      <c r="G74" s="704"/>
      <c r="H74" s="704"/>
      <c r="I74" s="704"/>
      <c r="J74" s="704"/>
      <c r="K74" s="704"/>
      <c r="L74" s="704"/>
      <c r="M74" s="704"/>
      <c r="N74" s="704"/>
      <c r="O74" s="704"/>
      <c r="P74" s="704"/>
      <c r="Q74" s="704"/>
      <c r="R74" s="704"/>
      <c r="S74" s="704"/>
      <c r="T74" s="704"/>
      <c r="U74" s="704"/>
      <c r="V74" s="704"/>
      <c r="W74" s="704"/>
      <c r="X74" s="704"/>
      <c r="Y74" s="704"/>
      <c r="Z74" s="704"/>
      <c r="AA74" s="704"/>
      <c r="AB74" s="705"/>
      <c r="AC74" s="703"/>
      <c r="AD74" s="704"/>
      <c r="AE74" s="704"/>
      <c r="AF74" s="704"/>
      <c r="AG74" s="704"/>
      <c r="AH74" s="704"/>
      <c r="AI74" s="704"/>
      <c r="AJ74" s="704"/>
      <c r="AK74" s="704"/>
      <c r="AL74" s="704"/>
      <c r="AM74" s="704"/>
      <c r="AN74" s="704"/>
      <c r="AO74" s="704"/>
      <c r="AP74" s="705"/>
      <c r="AQ74" s="703"/>
      <c r="AR74" s="704"/>
      <c r="AS74" s="704"/>
      <c r="AT74" s="705"/>
      <c r="AU74" s="715"/>
      <c r="AV74" s="716"/>
      <c r="AW74" s="716"/>
      <c r="AX74" s="716"/>
      <c r="AY74" s="717"/>
      <c r="AZ74" s="715"/>
      <c r="BA74" s="716"/>
      <c r="BB74" s="716"/>
      <c r="BC74" s="716"/>
      <c r="BD74" s="716"/>
      <c r="BE74" s="716"/>
      <c r="BF74" s="716"/>
      <c r="BG74" s="716"/>
      <c r="BH74" s="716"/>
      <c r="BI74" s="717"/>
      <c r="BJ74" s="728"/>
      <c r="BK74" s="728"/>
      <c r="BL74" s="728"/>
      <c r="BM74" s="728"/>
    </row>
    <row r="75" spans="1:65" s="136" customFormat="1" ht="20.25" customHeight="1">
      <c r="A75" s="125"/>
      <c r="B75" s="711"/>
      <c r="C75" s="712"/>
      <c r="D75" s="703"/>
      <c r="E75" s="704"/>
      <c r="F75" s="704"/>
      <c r="G75" s="704"/>
      <c r="H75" s="704"/>
      <c r="I75" s="704"/>
      <c r="J75" s="704"/>
      <c r="K75" s="704"/>
      <c r="L75" s="704"/>
      <c r="M75" s="704"/>
      <c r="N75" s="704"/>
      <c r="O75" s="704"/>
      <c r="P75" s="704"/>
      <c r="Q75" s="704"/>
      <c r="R75" s="704"/>
      <c r="S75" s="704"/>
      <c r="T75" s="704"/>
      <c r="U75" s="704"/>
      <c r="V75" s="704"/>
      <c r="W75" s="704"/>
      <c r="X75" s="704"/>
      <c r="Y75" s="704"/>
      <c r="Z75" s="704"/>
      <c r="AA75" s="704"/>
      <c r="AB75" s="705"/>
      <c r="AC75" s="703"/>
      <c r="AD75" s="704"/>
      <c r="AE75" s="704"/>
      <c r="AF75" s="704"/>
      <c r="AG75" s="704"/>
      <c r="AH75" s="704"/>
      <c r="AI75" s="704"/>
      <c r="AJ75" s="704"/>
      <c r="AK75" s="704"/>
      <c r="AL75" s="704"/>
      <c r="AM75" s="704"/>
      <c r="AN75" s="704"/>
      <c r="AO75" s="704"/>
      <c r="AP75" s="705"/>
      <c r="AQ75" s="703"/>
      <c r="AR75" s="704"/>
      <c r="AS75" s="704"/>
      <c r="AT75" s="705"/>
      <c r="AU75" s="715"/>
      <c r="AV75" s="716"/>
      <c r="AW75" s="716"/>
      <c r="AX75" s="716"/>
      <c r="AY75" s="717"/>
      <c r="AZ75" s="715"/>
      <c r="BA75" s="716"/>
      <c r="BB75" s="716"/>
      <c r="BC75" s="716"/>
      <c r="BD75" s="716"/>
      <c r="BE75" s="716"/>
      <c r="BF75" s="716"/>
      <c r="BG75" s="716"/>
      <c r="BH75" s="716"/>
      <c r="BI75" s="717"/>
      <c r="BJ75" s="728"/>
      <c r="BK75" s="728"/>
      <c r="BL75" s="728"/>
      <c r="BM75" s="728"/>
    </row>
    <row r="76" spans="1:71" s="136" customFormat="1" ht="20.25" customHeight="1">
      <c r="A76" s="125"/>
      <c r="B76" s="713"/>
      <c r="C76" s="714"/>
      <c r="D76" s="706"/>
      <c r="E76" s="707"/>
      <c r="F76" s="707"/>
      <c r="G76" s="707"/>
      <c r="H76" s="707"/>
      <c r="I76" s="707"/>
      <c r="J76" s="707"/>
      <c r="K76" s="707"/>
      <c r="L76" s="707"/>
      <c r="M76" s="707"/>
      <c r="N76" s="707"/>
      <c r="O76" s="707"/>
      <c r="P76" s="707"/>
      <c r="Q76" s="707"/>
      <c r="R76" s="707"/>
      <c r="S76" s="707"/>
      <c r="T76" s="707"/>
      <c r="U76" s="707"/>
      <c r="V76" s="707"/>
      <c r="W76" s="707"/>
      <c r="X76" s="707"/>
      <c r="Y76" s="707"/>
      <c r="Z76" s="707"/>
      <c r="AA76" s="707"/>
      <c r="AB76" s="708"/>
      <c r="AC76" s="706"/>
      <c r="AD76" s="707"/>
      <c r="AE76" s="707"/>
      <c r="AF76" s="707"/>
      <c r="AG76" s="707"/>
      <c r="AH76" s="707"/>
      <c r="AI76" s="707"/>
      <c r="AJ76" s="707"/>
      <c r="AK76" s="707"/>
      <c r="AL76" s="707"/>
      <c r="AM76" s="707"/>
      <c r="AN76" s="707"/>
      <c r="AO76" s="707"/>
      <c r="AP76" s="708"/>
      <c r="AQ76" s="706"/>
      <c r="AR76" s="707"/>
      <c r="AS76" s="707"/>
      <c r="AT76" s="708"/>
      <c r="AU76" s="478"/>
      <c r="AV76" s="479"/>
      <c r="AW76" s="479"/>
      <c r="AX76" s="479"/>
      <c r="AY76" s="480"/>
      <c r="AZ76" s="478"/>
      <c r="BA76" s="479"/>
      <c r="BB76" s="479"/>
      <c r="BC76" s="479"/>
      <c r="BD76" s="479"/>
      <c r="BE76" s="479"/>
      <c r="BF76" s="479"/>
      <c r="BG76" s="479"/>
      <c r="BH76" s="479"/>
      <c r="BI76" s="480"/>
      <c r="BJ76" s="728"/>
      <c r="BK76" s="728"/>
      <c r="BL76" s="728"/>
      <c r="BM76" s="728"/>
      <c r="BO76" s="145"/>
      <c r="BP76" s="145"/>
      <c r="BQ76" s="145"/>
      <c r="BR76" s="145"/>
      <c r="BS76" s="145"/>
    </row>
    <row r="77" spans="1:71" s="136" customFormat="1" ht="20.25" customHeight="1">
      <c r="A77" s="125"/>
      <c r="B77" s="636" t="s">
        <v>327</v>
      </c>
      <c r="C77" s="637"/>
      <c r="D77" s="979" t="s">
        <v>325</v>
      </c>
      <c r="E77" s="980"/>
      <c r="F77" s="980"/>
      <c r="G77" s="980"/>
      <c r="H77" s="980"/>
      <c r="I77" s="980"/>
      <c r="J77" s="980"/>
      <c r="K77" s="980"/>
      <c r="L77" s="980"/>
      <c r="M77" s="980"/>
      <c r="N77" s="980"/>
      <c r="O77" s="980"/>
      <c r="P77" s="980"/>
      <c r="Q77" s="980"/>
      <c r="R77" s="980"/>
      <c r="S77" s="980"/>
      <c r="T77" s="980"/>
      <c r="U77" s="980"/>
      <c r="V77" s="980"/>
      <c r="W77" s="980"/>
      <c r="X77" s="980"/>
      <c r="Y77" s="980"/>
      <c r="Z77" s="980"/>
      <c r="AA77" s="980"/>
      <c r="AB77" s="981"/>
      <c r="AC77" s="700" t="s">
        <v>385</v>
      </c>
      <c r="AD77" s="701"/>
      <c r="AE77" s="701"/>
      <c r="AF77" s="701"/>
      <c r="AG77" s="701"/>
      <c r="AH77" s="701"/>
      <c r="AI77" s="701"/>
      <c r="AJ77" s="701"/>
      <c r="AK77" s="701"/>
      <c r="AL77" s="701"/>
      <c r="AM77" s="701"/>
      <c r="AN77" s="701"/>
      <c r="AO77" s="701"/>
      <c r="AP77" s="702"/>
      <c r="AQ77" s="419"/>
      <c r="AR77" s="420"/>
      <c r="AS77" s="420"/>
      <c r="AT77" s="421"/>
      <c r="AU77" s="482" t="s">
        <v>526</v>
      </c>
      <c r="AV77" s="483"/>
      <c r="AW77" s="483"/>
      <c r="AX77" s="483"/>
      <c r="AY77" s="484"/>
      <c r="AZ77" s="997"/>
      <c r="BA77" s="998"/>
      <c r="BB77" s="998"/>
      <c r="BC77" s="998"/>
      <c r="BD77" s="998"/>
      <c r="BE77" s="998"/>
      <c r="BF77" s="998"/>
      <c r="BG77" s="998"/>
      <c r="BH77" s="998"/>
      <c r="BI77" s="999"/>
      <c r="BJ77" s="1006" t="str">
        <f>IF('Pagina 2'!BC116=0,"NO",IF('Pagina 2'!BC117&gt;=10%,"OK","NO"))</f>
        <v>NO</v>
      </c>
      <c r="BK77" s="1006"/>
      <c r="BL77" s="1006"/>
      <c r="BM77" s="1006"/>
      <c r="BO77" s="145"/>
      <c r="BP77" s="976"/>
      <c r="BQ77" s="976"/>
      <c r="BR77" s="976"/>
      <c r="BS77" s="976"/>
    </row>
    <row r="78" spans="1:71" s="136" customFormat="1" ht="20.25" customHeight="1">
      <c r="A78" s="125"/>
      <c r="B78" s="638"/>
      <c r="C78" s="639"/>
      <c r="D78" s="982"/>
      <c r="E78" s="983"/>
      <c r="F78" s="983"/>
      <c r="G78" s="983"/>
      <c r="H78" s="983"/>
      <c r="I78" s="983"/>
      <c r="J78" s="983"/>
      <c r="K78" s="983"/>
      <c r="L78" s="983"/>
      <c r="M78" s="983"/>
      <c r="N78" s="983"/>
      <c r="O78" s="983"/>
      <c r="P78" s="983"/>
      <c r="Q78" s="983"/>
      <c r="R78" s="983"/>
      <c r="S78" s="983"/>
      <c r="T78" s="983"/>
      <c r="U78" s="983"/>
      <c r="V78" s="983"/>
      <c r="W78" s="983"/>
      <c r="X78" s="983"/>
      <c r="Y78" s="983"/>
      <c r="Z78" s="983"/>
      <c r="AA78" s="983"/>
      <c r="AB78" s="984"/>
      <c r="AC78" s="703"/>
      <c r="AD78" s="704"/>
      <c r="AE78" s="704"/>
      <c r="AF78" s="704"/>
      <c r="AG78" s="704"/>
      <c r="AH78" s="704"/>
      <c r="AI78" s="704"/>
      <c r="AJ78" s="704"/>
      <c r="AK78" s="704"/>
      <c r="AL78" s="704"/>
      <c r="AM78" s="704"/>
      <c r="AN78" s="704"/>
      <c r="AO78" s="704"/>
      <c r="AP78" s="705"/>
      <c r="AQ78" s="422"/>
      <c r="AR78" s="423"/>
      <c r="AS78" s="423"/>
      <c r="AT78" s="424"/>
      <c r="AU78" s="1007"/>
      <c r="AV78" s="1008"/>
      <c r="AW78" s="1008"/>
      <c r="AX78" s="1008"/>
      <c r="AY78" s="1009"/>
      <c r="AZ78" s="1000"/>
      <c r="BA78" s="1001"/>
      <c r="BB78" s="1001"/>
      <c r="BC78" s="1001"/>
      <c r="BD78" s="1001"/>
      <c r="BE78" s="1001"/>
      <c r="BF78" s="1001"/>
      <c r="BG78" s="1001"/>
      <c r="BH78" s="1001"/>
      <c r="BI78" s="1002"/>
      <c r="BJ78" s="1006"/>
      <c r="BK78" s="1006"/>
      <c r="BL78" s="1006"/>
      <c r="BM78" s="1006"/>
      <c r="BO78" s="145"/>
      <c r="BP78" s="976"/>
      <c r="BQ78" s="976"/>
      <c r="BR78" s="976"/>
      <c r="BS78" s="976"/>
    </row>
    <row r="79" spans="1:71" s="136" customFormat="1" ht="20.25" customHeight="1">
      <c r="A79" s="125"/>
      <c r="B79" s="638"/>
      <c r="C79" s="639"/>
      <c r="D79" s="982"/>
      <c r="E79" s="983"/>
      <c r="F79" s="983"/>
      <c r="G79" s="983"/>
      <c r="H79" s="983"/>
      <c r="I79" s="983"/>
      <c r="J79" s="983"/>
      <c r="K79" s="983"/>
      <c r="L79" s="983"/>
      <c r="M79" s="983"/>
      <c r="N79" s="983"/>
      <c r="O79" s="983"/>
      <c r="P79" s="983"/>
      <c r="Q79" s="983"/>
      <c r="R79" s="983"/>
      <c r="S79" s="983"/>
      <c r="T79" s="983"/>
      <c r="U79" s="983"/>
      <c r="V79" s="983"/>
      <c r="W79" s="983"/>
      <c r="X79" s="983"/>
      <c r="Y79" s="983"/>
      <c r="Z79" s="983"/>
      <c r="AA79" s="983"/>
      <c r="AB79" s="984"/>
      <c r="AC79" s="703"/>
      <c r="AD79" s="704"/>
      <c r="AE79" s="704"/>
      <c r="AF79" s="704"/>
      <c r="AG79" s="704"/>
      <c r="AH79" s="704"/>
      <c r="AI79" s="704"/>
      <c r="AJ79" s="704"/>
      <c r="AK79" s="704"/>
      <c r="AL79" s="704"/>
      <c r="AM79" s="704"/>
      <c r="AN79" s="704"/>
      <c r="AO79" s="704"/>
      <c r="AP79" s="705"/>
      <c r="AQ79" s="422"/>
      <c r="AR79" s="423"/>
      <c r="AS79" s="423"/>
      <c r="AT79" s="424"/>
      <c r="AU79" s="1007"/>
      <c r="AV79" s="1008"/>
      <c r="AW79" s="1008"/>
      <c r="AX79" s="1008"/>
      <c r="AY79" s="1009"/>
      <c r="AZ79" s="1000"/>
      <c r="BA79" s="1001"/>
      <c r="BB79" s="1001"/>
      <c r="BC79" s="1001"/>
      <c r="BD79" s="1001"/>
      <c r="BE79" s="1001"/>
      <c r="BF79" s="1001"/>
      <c r="BG79" s="1001"/>
      <c r="BH79" s="1001"/>
      <c r="BI79" s="1002"/>
      <c r="BJ79" s="1006"/>
      <c r="BK79" s="1006"/>
      <c r="BL79" s="1006"/>
      <c r="BM79" s="1006"/>
      <c r="BO79" s="145"/>
      <c r="BP79" s="976"/>
      <c r="BQ79" s="976"/>
      <c r="BR79" s="976"/>
      <c r="BS79" s="976"/>
    </row>
    <row r="80" spans="1:71" s="136" customFormat="1" ht="20.25" customHeight="1">
      <c r="A80" s="125"/>
      <c r="B80" s="640"/>
      <c r="C80" s="641"/>
      <c r="D80" s="985"/>
      <c r="E80" s="986"/>
      <c r="F80" s="986"/>
      <c r="G80" s="986"/>
      <c r="H80" s="986"/>
      <c r="I80" s="986"/>
      <c r="J80" s="986"/>
      <c r="K80" s="986"/>
      <c r="L80" s="986"/>
      <c r="M80" s="986"/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6"/>
      <c r="Y80" s="986"/>
      <c r="Z80" s="986"/>
      <c r="AA80" s="986"/>
      <c r="AB80" s="987"/>
      <c r="AC80" s="706"/>
      <c r="AD80" s="707"/>
      <c r="AE80" s="707"/>
      <c r="AF80" s="707"/>
      <c r="AG80" s="707"/>
      <c r="AH80" s="707"/>
      <c r="AI80" s="707"/>
      <c r="AJ80" s="707"/>
      <c r="AK80" s="707"/>
      <c r="AL80" s="707"/>
      <c r="AM80" s="707"/>
      <c r="AN80" s="707"/>
      <c r="AO80" s="707"/>
      <c r="AP80" s="708"/>
      <c r="AQ80" s="433"/>
      <c r="AR80" s="434"/>
      <c r="AS80" s="434"/>
      <c r="AT80" s="435"/>
      <c r="AU80" s="1010"/>
      <c r="AV80" s="1011"/>
      <c r="AW80" s="1011"/>
      <c r="AX80" s="1011"/>
      <c r="AY80" s="1012"/>
      <c r="AZ80" s="1003"/>
      <c r="BA80" s="1004"/>
      <c r="BB80" s="1004"/>
      <c r="BC80" s="1004"/>
      <c r="BD80" s="1004"/>
      <c r="BE80" s="1004"/>
      <c r="BF80" s="1004"/>
      <c r="BG80" s="1004"/>
      <c r="BH80" s="1004"/>
      <c r="BI80" s="1005"/>
      <c r="BJ80" s="1006"/>
      <c r="BK80" s="1006"/>
      <c r="BL80" s="1006"/>
      <c r="BM80" s="1006"/>
      <c r="BO80" s="145"/>
      <c r="BP80" s="976"/>
      <c r="BQ80" s="976"/>
      <c r="BR80" s="976"/>
      <c r="BS80" s="976"/>
    </row>
    <row r="81" spans="1:65" s="136" customFormat="1" ht="20.25" customHeight="1">
      <c r="A81" s="125"/>
      <c r="B81" s="636" t="s">
        <v>328</v>
      </c>
      <c r="C81" s="637"/>
      <c r="D81" s="979" t="s">
        <v>425</v>
      </c>
      <c r="E81" s="980"/>
      <c r="F81" s="980"/>
      <c r="G81" s="980"/>
      <c r="H81" s="980"/>
      <c r="I81" s="980"/>
      <c r="J81" s="980"/>
      <c r="K81" s="980"/>
      <c r="L81" s="980"/>
      <c r="M81" s="980"/>
      <c r="N81" s="980"/>
      <c r="O81" s="980"/>
      <c r="P81" s="980"/>
      <c r="Q81" s="980"/>
      <c r="R81" s="980"/>
      <c r="S81" s="980"/>
      <c r="T81" s="980"/>
      <c r="U81" s="980"/>
      <c r="V81" s="980"/>
      <c r="W81" s="980"/>
      <c r="X81" s="980"/>
      <c r="Y81" s="980"/>
      <c r="Z81" s="980"/>
      <c r="AA81" s="980"/>
      <c r="AB81" s="981"/>
      <c r="AC81" s="700" t="s">
        <v>386</v>
      </c>
      <c r="AD81" s="701"/>
      <c r="AE81" s="701"/>
      <c r="AF81" s="701"/>
      <c r="AG81" s="701"/>
      <c r="AH81" s="701"/>
      <c r="AI81" s="701"/>
      <c r="AJ81" s="701"/>
      <c r="AK81" s="701"/>
      <c r="AL81" s="701"/>
      <c r="AM81" s="701"/>
      <c r="AN81" s="701"/>
      <c r="AO81" s="701"/>
      <c r="AP81" s="702"/>
      <c r="AQ81" s="419"/>
      <c r="AR81" s="420"/>
      <c r="AS81" s="420"/>
      <c r="AT81" s="421"/>
      <c r="AU81" s="482"/>
      <c r="AV81" s="483"/>
      <c r="AW81" s="483"/>
      <c r="AX81" s="483"/>
      <c r="AY81" s="484"/>
      <c r="AZ81" s="997"/>
      <c r="BA81" s="998"/>
      <c r="BB81" s="998"/>
      <c r="BC81" s="998"/>
      <c r="BD81" s="998"/>
      <c r="BE81" s="998"/>
      <c r="BF81" s="998"/>
      <c r="BG81" s="998"/>
      <c r="BH81" s="998"/>
      <c r="BI81" s="999"/>
      <c r="BJ81" s="1006" t="str">
        <f>IF(('Pagina 3'!AX23-'Pagina 3'!AG23)&gt;=0.1,"OK","NO")</f>
        <v>NO</v>
      </c>
      <c r="BK81" s="1006"/>
      <c r="BL81" s="1006"/>
      <c r="BM81" s="1006"/>
    </row>
    <row r="82" spans="1:65" s="136" customFormat="1" ht="20.25" customHeight="1">
      <c r="A82" s="125"/>
      <c r="B82" s="638"/>
      <c r="C82" s="639"/>
      <c r="D82" s="982"/>
      <c r="E82" s="983"/>
      <c r="F82" s="983"/>
      <c r="G82" s="983"/>
      <c r="H82" s="983"/>
      <c r="I82" s="983"/>
      <c r="J82" s="983"/>
      <c r="K82" s="983"/>
      <c r="L82" s="983"/>
      <c r="M82" s="983"/>
      <c r="N82" s="983"/>
      <c r="O82" s="983"/>
      <c r="P82" s="983"/>
      <c r="Q82" s="983"/>
      <c r="R82" s="983"/>
      <c r="S82" s="983"/>
      <c r="T82" s="983"/>
      <c r="U82" s="983"/>
      <c r="V82" s="983"/>
      <c r="W82" s="983"/>
      <c r="X82" s="983"/>
      <c r="Y82" s="983"/>
      <c r="Z82" s="983"/>
      <c r="AA82" s="983"/>
      <c r="AB82" s="984"/>
      <c r="AC82" s="703"/>
      <c r="AD82" s="704"/>
      <c r="AE82" s="704"/>
      <c r="AF82" s="704"/>
      <c r="AG82" s="704"/>
      <c r="AH82" s="704"/>
      <c r="AI82" s="704"/>
      <c r="AJ82" s="704"/>
      <c r="AK82" s="704"/>
      <c r="AL82" s="704"/>
      <c r="AM82" s="704"/>
      <c r="AN82" s="704"/>
      <c r="AO82" s="704"/>
      <c r="AP82" s="705"/>
      <c r="AQ82" s="422"/>
      <c r="AR82" s="423"/>
      <c r="AS82" s="423"/>
      <c r="AT82" s="424"/>
      <c r="AU82" s="1007"/>
      <c r="AV82" s="1008"/>
      <c r="AW82" s="1008"/>
      <c r="AX82" s="1008"/>
      <c r="AY82" s="1009"/>
      <c r="AZ82" s="1000"/>
      <c r="BA82" s="1001"/>
      <c r="BB82" s="1001"/>
      <c r="BC82" s="1001"/>
      <c r="BD82" s="1001"/>
      <c r="BE82" s="1001"/>
      <c r="BF82" s="1001"/>
      <c r="BG82" s="1001"/>
      <c r="BH82" s="1001"/>
      <c r="BI82" s="1002"/>
      <c r="BJ82" s="1006"/>
      <c r="BK82" s="1006"/>
      <c r="BL82" s="1006"/>
      <c r="BM82" s="1006"/>
    </row>
    <row r="83" spans="1:65" s="136" customFormat="1" ht="20.25" customHeight="1">
      <c r="A83" s="125"/>
      <c r="B83" s="638"/>
      <c r="C83" s="639"/>
      <c r="D83" s="982"/>
      <c r="E83" s="983"/>
      <c r="F83" s="983"/>
      <c r="G83" s="983"/>
      <c r="H83" s="983"/>
      <c r="I83" s="983"/>
      <c r="J83" s="983"/>
      <c r="K83" s="983"/>
      <c r="L83" s="983"/>
      <c r="M83" s="983"/>
      <c r="N83" s="983"/>
      <c r="O83" s="983"/>
      <c r="P83" s="983"/>
      <c r="Q83" s="983"/>
      <c r="R83" s="983"/>
      <c r="S83" s="983"/>
      <c r="T83" s="983"/>
      <c r="U83" s="983"/>
      <c r="V83" s="983"/>
      <c r="W83" s="983"/>
      <c r="X83" s="983"/>
      <c r="Y83" s="983"/>
      <c r="Z83" s="983"/>
      <c r="AA83" s="983"/>
      <c r="AB83" s="984"/>
      <c r="AC83" s="703"/>
      <c r="AD83" s="704"/>
      <c r="AE83" s="704"/>
      <c r="AF83" s="704"/>
      <c r="AG83" s="704"/>
      <c r="AH83" s="704"/>
      <c r="AI83" s="704"/>
      <c r="AJ83" s="704"/>
      <c r="AK83" s="704"/>
      <c r="AL83" s="704"/>
      <c r="AM83" s="704"/>
      <c r="AN83" s="704"/>
      <c r="AO83" s="704"/>
      <c r="AP83" s="705"/>
      <c r="AQ83" s="422"/>
      <c r="AR83" s="423"/>
      <c r="AS83" s="423"/>
      <c r="AT83" s="424"/>
      <c r="AU83" s="1007"/>
      <c r="AV83" s="1008"/>
      <c r="AW83" s="1008"/>
      <c r="AX83" s="1008"/>
      <c r="AY83" s="1009"/>
      <c r="AZ83" s="1000"/>
      <c r="BA83" s="1001"/>
      <c r="BB83" s="1001"/>
      <c r="BC83" s="1001"/>
      <c r="BD83" s="1001"/>
      <c r="BE83" s="1001"/>
      <c r="BF83" s="1001"/>
      <c r="BG83" s="1001"/>
      <c r="BH83" s="1001"/>
      <c r="BI83" s="1002"/>
      <c r="BJ83" s="1006"/>
      <c r="BK83" s="1006"/>
      <c r="BL83" s="1006"/>
      <c r="BM83" s="1006"/>
    </row>
    <row r="84" spans="1:65" s="136" customFormat="1" ht="20.25" customHeight="1">
      <c r="A84" s="125"/>
      <c r="B84" s="640"/>
      <c r="C84" s="641"/>
      <c r="D84" s="985"/>
      <c r="E84" s="986"/>
      <c r="F84" s="986"/>
      <c r="G84" s="986"/>
      <c r="H84" s="986"/>
      <c r="I84" s="986"/>
      <c r="J84" s="986"/>
      <c r="K84" s="986"/>
      <c r="L84" s="986"/>
      <c r="M84" s="986"/>
      <c r="N84" s="986"/>
      <c r="O84" s="986"/>
      <c r="P84" s="986"/>
      <c r="Q84" s="986"/>
      <c r="R84" s="986"/>
      <c r="S84" s="986"/>
      <c r="T84" s="986"/>
      <c r="U84" s="986"/>
      <c r="V84" s="986"/>
      <c r="W84" s="986"/>
      <c r="X84" s="986"/>
      <c r="Y84" s="986"/>
      <c r="Z84" s="986"/>
      <c r="AA84" s="986"/>
      <c r="AB84" s="987"/>
      <c r="AC84" s="706"/>
      <c r="AD84" s="707"/>
      <c r="AE84" s="707"/>
      <c r="AF84" s="707"/>
      <c r="AG84" s="707"/>
      <c r="AH84" s="707"/>
      <c r="AI84" s="707"/>
      <c r="AJ84" s="707"/>
      <c r="AK84" s="707"/>
      <c r="AL84" s="707"/>
      <c r="AM84" s="707"/>
      <c r="AN84" s="707"/>
      <c r="AO84" s="707"/>
      <c r="AP84" s="708"/>
      <c r="AQ84" s="433"/>
      <c r="AR84" s="434"/>
      <c r="AS84" s="434"/>
      <c r="AT84" s="435"/>
      <c r="AU84" s="1010"/>
      <c r="AV84" s="1011"/>
      <c r="AW84" s="1011"/>
      <c r="AX84" s="1011"/>
      <c r="AY84" s="1012"/>
      <c r="AZ84" s="1003"/>
      <c r="BA84" s="1004"/>
      <c r="BB84" s="1004"/>
      <c r="BC84" s="1004"/>
      <c r="BD84" s="1004"/>
      <c r="BE84" s="1004"/>
      <c r="BF84" s="1004"/>
      <c r="BG84" s="1004"/>
      <c r="BH84" s="1004"/>
      <c r="BI84" s="1005"/>
      <c r="BJ84" s="1006"/>
      <c r="BK84" s="1006"/>
      <c r="BL84" s="1006"/>
      <c r="BM84" s="1006"/>
    </row>
    <row r="85" spans="1:65" s="136" customFormat="1" ht="20.25" customHeight="1">
      <c r="A85" s="125"/>
      <c r="B85" s="636" t="s">
        <v>329</v>
      </c>
      <c r="C85" s="637"/>
      <c r="D85" s="979" t="s">
        <v>335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1"/>
      <c r="AC85" s="988" t="s">
        <v>525</v>
      </c>
      <c r="AD85" s="989"/>
      <c r="AE85" s="989"/>
      <c r="AF85" s="989"/>
      <c r="AG85" s="989"/>
      <c r="AH85" s="989"/>
      <c r="AI85" s="989"/>
      <c r="AJ85" s="989"/>
      <c r="AK85" s="989"/>
      <c r="AL85" s="989"/>
      <c r="AM85" s="989"/>
      <c r="AN85" s="989"/>
      <c r="AO85" s="989"/>
      <c r="AP85" s="990"/>
      <c r="AQ85" s="988"/>
      <c r="AR85" s="989"/>
      <c r="AS85" s="989"/>
      <c r="AT85" s="990"/>
      <c r="AU85" s="482"/>
      <c r="AV85" s="483"/>
      <c r="AW85" s="483"/>
      <c r="AX85" s="483"/>
      <c r="AY85" s="484"/>
      <c r="AZ85" s="997"/>
      <c r="BA85" s="998"/>
      <c r="BB85" s="998"/>
      <c r="BC85" s="998"/>
      <c r="BD85" s="998"/>
      <c r="BE85" s="998"/>
      <c r="BF85" s="998"/>
      <c r="BG85" s="998"/>
      <c r="BH85" s="998"/>
      <c r="BI85" s="999"/>
      <c r="BJ85" s="1006" t="str">
        <f>IF(AQ85="x","OK","NO")</f>
        <v>NO</v>
      </c>
      <c r="BK85" s="1006"/>
      <c r="BL85" s="1006"/>
      <c r="BM85" s="1006"/>
    </row>
    <row r="86" spans="1:65" s="136" customFormat="1" ht="20.25" customHeight="1">
      <c r="A86" s="125"/>
      <c r="B86" s="638"/>
      <c r="C86" s="639"/>
      <c r="D86" s="982"/>
      <c r="E86" s="983"/>
      <c r="F86" s="983"/>
      <c r="G86" s="983"/>
      <c r="H86" s="983"/>
      <c r="I86" s="983"/>
      <c r="J86" s="983"/>
      <c r="K86" s="983"/>
      <c r="L86" s="983"/>
      <c r="M86" s="983"/>
      <c r="N86" s="983"/>
      <c r="O86" s="983"/>
      <c r="P86" s="983"/>
      <c r="Q86" s="983"/>
      <c r="R86" s="983"/>
      <c r="S86" s="983"/>
      <c r="T86" s="983"/>
      <c r="U86" s="983"/>
      <c r="V86" s="983"/>
      <c r="W86" s="983"/>
      <c r="X86" s="983"/>
      <c r="Y86" s="983"/>
      <c r="Z86" s="983"/>
      <c r="AA86" s="983"/>
      <c r="AB86" s="984"/>
      <c r="AC86" s="991"/>
      <c r="AD86" s="992"/>
      <c r="AE86" s="992"/>
      <c r="AF86" s="992"/>
      <c r="AG86" s="992"/>
      <c r="AH86" s="992"/>
      <c r="AI86" s="992"/>
      <c r="AJ86" s="992"/>
      <c r="AK86" s="992"/>
      <c r="AL86" s="992"/>
      <c r="AM86" s="992"/>
      <c r="AN86" s="992"/>
      <c r="AO86" s="992"/>
      <c r="AP86" s="993"/>
      <c r="AQ86" s="991"/>
      <c r="AR86" s="992"/>
      <c r="AS86" s="992"/>
      <c r="AT86" s="993"/>
      <c r="AU86" s="1007"/>
      <c r="AV86" s="1008"/>
      <c r="AW86" s="1008"/>
      <c r="AX86" s="1008"/>
      <c r="AY86" s="1009"/>
      <c r="AZ86" s="1000"/>
      <c r="BA86" s="1001"/>
      <c r="BB86" s="1001"/>
      <c r="BC86" s="1001"/>
      <c r="BD86" s="1001"/>
      <c r="BE86" s="1001"/>
      <c r="BF86" s="1001"/>
      <c r="BG86" s="1001"/>
      <c r="BH86" s="1001"/>
      <c r="BI86" s="1002"/>
      <c r="BJ86" s="1006"/>
      <c r="BK86" s="1006"/>
      <c r="BL86" s="1006"/>
      <c r="BM86" s="1006"/>
    </row>
    <row r="87" spans="1:65" s="136" customFormat="1" ht="20.25" customHeight="1">
      <c r="A87" s="125"/>
      <c r="B87" s="638"/>
      <c r="C87" s="639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4"/>
      <c r="AC87" s="991"/>
      <c r="AD87" s="992"/>
      <c r="AE87" s="992"/>
      <c r="AF87" s="992"/>
      <c r="AG87" s="992"/>
      <c r="AH87" s="992"/>
      <c r="AI87" s="992"/>
      <c r="AJ87" s="992"/>
      <c r="AK87" s="992"/>
      <c r="AL87" s="992"/>
      <c r="AM87" s="992"/>
      <c r="AN87" s="992"/>
      <c r="AO87" s="992"/>
      <c r="AP87" s="993"/>
      <c r="AQ87" s="991"/>
      <c r="AR87" s="992"/>
      <c r="AS87" s="992"/>
      <c r="AT87" s="993"/>
      <c r="AU87" s="1007"/>
      <c r="AV87" s="1008"/>
      <c r="AW87" s="1008"/>
      <c r="AX87" s="1008"/>
      <c r="AY87" s="1009"/>
      <c r="AZ87" s="1000"/>
      <c r="BA87" s="1001"/>
      <c r="BB87" s="1001"/>
      <c r="BC87" s="1001"/>
      <c r="BD87" s="1001"/>
      <c r="BE87" s="1001"/>
      <c r="BF87" s="1001"/>
      <c r="BG87" s="1001"/>
      <c r="BH87" s="1001"/>
      <c r="BI87" s="1002"/>
      <c r="BJ87" s="1006"/>
      <c r="BK87" s="1006"/>
      <c r="BL87" s="1006"/>
      <c r="BM87" s="1006"/>
    </row>
    <row r="88" spans="1:65" s="136" customFormat="1" ht="20.25" customHeight="1">
      <c r="A88" s="125"/>
      <c r="B88" s="640"/>
      <c r="C88" s="641"/>
      <c r="D88" s="985"/>
      <c r="E88" s="986"/>
      <c r="F88" s="986"/>
      <c r="G88" s="986"/>
      <c r="H88" s="986"/>
      <c r="I88" s="986"/>
      <c r="J88" s="986"/>
      <c r="K88" s="986"/>
      <c r="L88" s="986"/>
      <c r="M88" s="986"/>
      <c r="N88" s="986"/>
      <c r="O88" s="986"/>
      <c r="P88" s="986"/>
      <c r="Q88" s="986"/>
      <c r="R88" s="986"/>
      <c r="S88" s="986"/>
      <c r="T88" s="986"/>
      <c r="U88" s="986"/>
      <c r="V88" s="986"/>
      <c r="W88" s="986"/>
      <c r="X88" s="986"/>
      <c r="Y88" s="986"/>
      <c r="Z88" s="986"/>
      <c r="AA88" s="986"/>
      <c r="AB88" s="987"/>
      <c r="AC88" s="994"/>
      <c r="AD88" s="995"/>
      <c r="AE88" s="995"/>
      <c r="AF88" s="995"/>
      <c r="AG88" s="995"/>
      <c r="AH88" s="995"/>
      <c r="AI88" s="995"/>
      <c r="AJ88" s="995"/>
      <c r="AK88" s="995"/>
      <c r="AL88" s="995"/>
      <c r="AM88" s="995"/>
      <c r="AN88" s="995"/>
      <c r="AO88" s="995"/>
      <c r="AP88" s="996"/>
      <c r="AQ88" s="994"/>
      <c r="AR88" s="995"/>
      <c r="AS88" s="995"/>
      <c r="AT88" s="996"/>
      <c r="AU88" s="1010"/>
      <c r="AV88" s="1011"/>
      <c r="AW88" s="1011"/>
      <c r="AX88" s="1011"/>
      <c r="AY88" s="1012"/>
      <c r="AZ88" s="1003"/>
      <c r="BA88" s="1004"/>
      <c r="BB88" s="1004"/>
      <c r="BC88" s="1004"/>
      <c r="BD88" s="1004"/>
      <c r="BE88" s="1004"/>
      <c r="BF88" s="1004"/>
      <c r="BG88" s="1004"/>
      <c r="BH88" s="1004"/>
      <c r="BI88" s="1005"/>
      <c r="BJ88" s="1006"/>
      <c r="BK88" s="1006"/>
      <c r="BL88" s="1006"/>
      <c r="BM88" s="1006"/>
    </row>
    <row r="89" spans="1:65" s="136" customFormat="1" ht="20.25" customHeight="1">
      <c r="A89" s="125"/>
      <c r="B89" s="636" t="s">
        <v>330</v>
      </c>
      <c r="C89" s="637"/>
      <c r="D89" s="979" t="s">
        <v>387</v>
      </c>
      <c r="E89" s="980"/>
      <c r="F89" s="980"/>
      <c r="G89" s="980"/>
      <c r="H89" s="980"/>
      <c r="I89" s="980"/>
      <c r="J89" s="980"/>
      <c r="K89" s="980"/>
      <c r="L89" s="980"/>
      <c r="M89" s="980"/>
      <c r="N89" s="980"/>
      <c r="O89" s="980"/>
      <c r="P89" s="980"/>
      <c r="Q89" s="980"/>
      <c r="R89" s="980"/>
      <c r="S89" s="980"/>
      <c r="T89" s="980"/>
      <c r="U89" s="980"/>
      <c r="V89" s="980"/>
      <c r="W89" s="980"/>
      <c r="X89" s="980"/>
      <c r="Y89" s="980"/>
      <c r="Z89" s="980"/>
      <c r="AA89" s="980"/>
      <c r="AB89" s="981"/>
      <c r="AC89" s="988" t="s">
        <v>525</v>
      </c>
      <c r="AD89" s="989"/>
      <c r="AE89" s="989"/>
      <c r="AF89" s="989"/>
      <c r="AG89" s="989"/>
      <c r="AH89" s="989"/>
      <c r="AI89" s="989"/>
      <c r="AJ89" s="989"/>
      <c r="AK89" s="989"/>
      <c r="AL89" s="989"/>
      <c r="AM89" s="989"/>
      <c r="AN89" s="989"/>
      <c r="AO89" s="989"/>
      <c r="AP89" s="990"/>
      <c r="AQ89" s="988"/>
      <c r="AR89" s="989"/>
      <c r="AS89" s="989"/>
      <c r="AT89" s="990"/>
      <c r="AU89" s="482"/>
      <c r="AV89" s="483"/>
      <c r="AW89" s="483"/>
      <c r="AX89" s="483"/>
      <c r="AY89" s="484"/>
      <c r="AZ89" s="997"/>
      <c r="BA89" s="998"/>
      <c r="BB89" s="998"/>
      <c r="BC89" s="998"/>
      <c r="BD89" s="998"/>
      <c r="BE89" s="998"/>
      <c r="BF89" s="998"/>
      <c r="BG89" s="998"/>
      <c r="BH89" s="998"/>
      <c r="BI89" s="999"/>
      <c r="BJ89" s="1006" t="str">
        <f>IF(AQ89="x","OK","NO")</f>
        <v>NO</v>
      </c>
      <c r="BK89" s="1006"/>
      <c r="BL89" s="1006"/>
      <c r="BM89" s="1006"/>
    </row>
    <row r="90" spans="1:65" s="136" customFormat="1" ht="20.25" customHeight="1">
      <c r="A90" s="125"/>
      <c r="B90" s="638"/>
      <c r="C90" s="639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4"/>
      <c r="AC90" s="991"/>
      <c r="AD90" s="992"/>
      <c r="AE90" s="992"/>
      <c r="AF90" s="992"/>
      <c r="AG90" s="992"/>
      <c r="AH90" s="992"/>
      <c r="AI90" s="992"/>
      <c r="AJ90" s="992"/>
      <c r="AK90" s="992"/>
      <c r="AL90" s="992"/>
      <c r="AM90" s="992"/>
      <c r="AN90" s="992"/>
      <c r="AO90" s="992"/>
      <c r="AP90" s="993"/>
      <c r="AQ90" s="991"/>
      <c r="AR90" s="992"/>
      <c r="AS90" s="992"/>
      <c r="AT90" s="993"/>
      <c r="AU90" s="1007"/>
      <c r="AV90" s="1008"/>
      <c r="AW90" s="1008"/>
      <c r="AX90" s="1008"/>
      <c r="AY90" s="1009"/>
      <c r="AZ90" s="1000"/>
      <c r="BA90" s="1001"/>
      <c r="BB90" s="1001"/>
      <c r="BC90" s="1001"/>
      <c r="BD90" s="1001"/>
      <c r="BE90" s="1001"/>
      <c r="BF90" s="1001"/>
      <c r="BG90" s="1001"/>
      <c r="BH90" s="1001"/>
      <c r="BI90" s="1002"/>
      <c r="BJ90" s="1006"/>
      <c r="BK90" s="1006"/>
      <c r="BL90" s="1006"/>
      <c r="BM90" s="1006"/>
    </row>
    <row r="91" spans="1:65" s="136" customFormat="1" ht="20.25" customHeight="1">
      <c r="A91" s="125"/>
      <c r="B91" s="638"/>
      <c r="C91" s="639"/>
      <c r="D91" s="982"/>
      <c r="E91" s="983"/>
      <c r="F91" s="983"/>
      <c r="G91" s="983"/>
      <c r="H91" s="983"/>
      <c r="I91" s="983"/>
      <c r="J91" s="983"/>
      <c r="K91" s="983"/>
      <c r="L91" s="983"/>
      <c r="M91" s="983"/>
      <c r="N91" s="983"/>
      <c r="O91" s="983"/>
      <c r="P91" s="983"/>
      <c r="Q91" s="983"/>
      <c r="R91" s="983"/>
      <c r="S91" s="983"/>
      <c r="T91" s="983"/>
      <c r="U91" s="983"/>
      <c r="V91" s="983"/>
      <c r="W91" s="983"/>
      <c r="X91" s="983"/>
      <c r="Y91" s="983"/>
      <c r="Z91" s="983"/>
      <c r="AA91" s="983"/>
      <c r="AB91" s="984"/>
      <c r="AC91" s="991"/>
      <c r="AD91" s="992"/>
      <c r="AE91" s="992"/>
      <c r="AF91" s="992"/>
      <c r="AG91" s="992"/>
      <c r="AH91" s="992"/>
      <c r="AI91" s="992"/>
      <c r="AJ91" s="992"/>
      <c r="AK91" s="992"/>
      <c r="AL91" s="992"/>
      <c r="AM91" s="992"/>
      <c r="AN91" s="992"/>
      <c r="AO91" s="992"/>
      <c r="AP91" s="993"/>
      <c r="AQ91" s="991"/>
      <c r="AR91" s="992"/>
      <c r="AS91" s="992"/>
      <c r="AT91" s="993"/>
      <c r="AU91" s="1007"/>
      <c r="AV91" s="1008"/>
      <c r="AW91" s="1008"/>
      <c r="AX91" s="1008"/>
      <c r="AY91" s="1009"/>
      <c r="AZ91" s="1000"/>
      <c r="BA91" s="1001"/>
      <c r="BB91" s="1001"/>
      <c r="BC91" s="1001"/>
      <c r="BD91" s="1001"/>
      <c r="BE91" s="1001"/>
      <c r="BF91" s="1001"/>
      <c r="BG91" s="1001"/>
      <c r="BH91" s="1001"/>
      <c r="BI91" s="1002"/>
      <c r="BJ91" s="1006"/>
      <c r="BK91" s="1006"/>
      <c r="BL91" s="1006"/>
      <c r="BM91" s="1006"/>
    </row>
    <row r="92" spans="1:65" s="136" customFormat="1" ht="20.25" customHeight="1">
      <c r="A92" s="125"/>
      <c r="B92" s="640"/>
      <c r="C92" s="641"/>
      <c r="D92" s="985"/>
      <c r="E92" s="986"/>
      <c r="F92" s="986"/>
      <c r="G92" s="986"/>
      <c r="H92" s="986"/>
      <c r="I92" s="986"/>
      <c r="J92" s="986"/>
      <c r="K92" s="986"/>
      <c r="L92" s="986"/>
      <c r="M92" s="986"/>
      <c r="N92" s="986"/>
      <c r="O92" s="986"/>
      <c r="P92" s="986"/>
      <c r="Q92" s="986"/>
      <c r="R92" s="986"/>
      <c r="S92" s="986"/>
      <c r="T92" s="986"/>
      <c r="U92" s="986"/>
      <c r="V92" s="986"/>
      <c r="W92" s="986"/>
      <c r="X92" s="986"/>
      <c r="Y92" s="986"/>
      <c r="Z92" s="986"/>
      <c r="AA92" s="986"/>
      <c r="AB92" s="987"/>
      <c r="AC92" s="994"/>
      <c r="AD92" s="995"/>
      <c r="AE92" s="995"/>
      <c r="AF92" s="995"/>
      <c r="AG92" s="995"/>
      <c r="AH92" s="995"/>
      <c r="AI92" s="995"/>
      <c r="AJ92" s="995"/>
      <c r="AK92" s="995"/>
      <c r="AL92" s="995"/>
      <c r="AM92" s="995"/>
      <c r="AN92" s="995"/>
      <c r="AO92" s="995"/>
      <c r="AP92" s="996"/>
      <c r="AQ92" s="994"/>
      <c r="AR92" s="995"/>
      <c r="AS92" s="995"/>
      <c r="AT92" s="996"/>
      <c r="AU92" s="1010"/>
      <c r="AV92" s="1011"/>
      <c r="AW92" s="1011"/>
      <c r="AX92" s="1011"/>
      <c r="AY92" s="1012"/>
      <c r="AZ92" s="1003"/>
      <c r="BA92" s="1004"/>
      <c r="BB92" s="1004"/>
      <c r="BC92" s="1004"/>
      <c r="BD92" s="1004"/>
      <c r="BE92" s="1004"/>
      <c r="BF92" s="1004"/>
      <c r="BG92" s="1004"/>
      <c r="BH92" s="1004"/>
      <c r="BI92" s="1005"/>
      <c r="BJ92" s="1006"/>
      <c r="BK92" s="1006"/>
      <c r="BL92" s="1006"/>
      <c r="BM92" s="1006"/>
    </row>
    <row r="93" spans="1:65" s="136" customFormat="1" ht="20.25" customHeight="1">
      <c r="A93" s="125"/>
      <c r="B93" s="636" t="s">
        <v>331</v>
      </c>
      <c r="C93" s="637"/>
      <c r="D93" s="979" t="s">
        <v>340</v>
      </c>
      <c r="E93" s="980"/>
      <c r="F93" s="980"/>
      <c r="G93" s="980"/>
      <c r="H93" s="980"/>
      <c r="I93" s="980"/>
      <c r="J93" s="980"/>
      <c r="K93" s="980"/>
      <c r="L93" s="980"/>
      <c r="M93" s="980"/>
      <c r="N93" s="980"/>
      <c r="O93" s="980"/>
      <c r="P93" s="980"/>
      <c r="Q93" s="980"/>
      <c r="R93" s="980"/>
      <c r="S93" s="980"/>
      <c r="T93" s="980"/>
      <c r="U93" s="980"/>
      <c r="V93" s="980"/>
      <c r="W93" s="980"/>
      <c r="X93" s="980"/>
      <c r="Y93" s="980"/>
      <c r="Z93" s="980"/>
      <c r="AA93" s="980"/>
      <c r="AB93" s="981"/>
      <c r="AC93" s="988" t="s">
        <v>525</v>
      </c>
      <c r="AD93" s="989"/>
      <c r="AE93" s="989"/>
      <c r="AF93" s="989"/>
      <c r="AG93" s="989"/>
      <c r="AH93" s="989"/>
      <c r="AI93" s="989"/>
      <c r="AJ93" s="989"/>
      <c r="AK93" s="989"/>
      <c r="AL93" s="989"/>
      <c r="AM93" s="989"/>
      <c r="AN93" s="989"/>
      <c r="AO93" s="989"/>
      <c r="AP93" s="990"/>
      <c r="AQ93" s="988"/>
      <c r="AR93" s="989"/>
      <c r="AS93" s="989"/>
      <c r="AT93" s="990"/>
      <c r="AU93" s="482"/>
      <c r="AV93" s="483"/>
      <c r="AW93" s="483"/>
      <c r="AX93" s="483"/>
      <c r="AY93" s="484"/>
      <c r="AZ93" s="997"/>
      <c r="BA93" s="998"/>
      <c r="BB93" s="998"/>
      <c r="BC93" s="998"/>
      <c r="BD93" s="998"/>
      <c r="BE93" s="998"/>
      <c r="BF93" s="998"/>
      <c r="BG93" s="998"/>
      <c r="BH93" s="998"/>
      <c r="BI93" s="999"/>
      <c r="BJ93" s="1006" t="str">
        <f>IF(AQ93="x","OK","NO")</f>
        <v>NO</v>
      </c>
      <c r="BK93" s="1006"/>
      <c r="BL93" s="1006"/>
      <c r="BM93" s="1006"/>
    </row>
    <row r="94" spans="1:65" s="136" customFormat="1" ht="20.25" customHeight="1">
      <c r="A94" s="125"/>
      <c r="B94" s="638"/>
      <c r="C94" s="639"/>
      <c r="D94" s="982"/>
      <c r="E94" s="983"/>
      <c r="F94" s="983"/>
      <c r="G94" s="983"/>
      <c r="H94" s="983"/>
      <c r="I94" s="983"/>
      <c r="J94" s="983"/>
      <c r="K94" s="983"/>
      <c r="L94" s="983"/>
      <c r="M94" s="983"/>
      <c r="N94" s="983"/>
      <c r="O94" s="983"/>
      <c r="P94" s="983"/>
      <c r="Q94" s="983"/>
      <c r="R94" s="983"/>
      <c r="S94" s="983"/>
      <c r="T94" s="983"/>
      <c r="U94" s="983"/>
      <c r="V94" s="983"/>
      <c r="W94" s="983"/>
      <c r="X94" s="983"/>
      <c r="Y94" s="983"/>
      <c r="Z94" s="983"/>
      <c r="AA94" s="983"/>
      <c r="AB94" s="984"/>
      <c r="AC94" s="991"/>
      <c r="AD94" s="992"/>
      <c r="AE94" s="992"/>
      <c r="AF94" s="992"/>
      <c r="AG94" s="992"/>
      <c r="AH94" s="992"/>
      <c r="AI94" s="992"/>
      <c r="AJ94" s="992"/>
      <c r="AK94" s="992"/>
      <c r="AL94" s="992"/>
      <c r="AM94" s="992"/>
      <c r="AN94" s="992"/>
      <c r="AO94" s="992"/>
      <c r="AP94" s="993"/>
      <c r="AQ94" s="991"/>
      <c r="AR94" s="992"/>
      <c r="AS94" s="992"/>
      <c r="AT94" s="993"/>
      <c r="AU94" s="1007"/>
      <c r="AV94" s="1008"/>
      <c r="AW94" s="1008"/>
      <c r="AX94" s="1008"/>
      <c r="AY94" s="1009"/>
      <c r="AZ94" s="1000"/>
      <c r="BA94" s="1001"/>
      <c r="BB94" s="1001"/>
      <c r="BC94" s="1001"/>
      <c r="BD94" s="1001"/>
      <c r="BE94" s="1001"/>
      <c r="BF94" s="1001"/>
      <c r="BG94" s="1001"/>
      <c r="BH94" s="1001"/>
      <c r="BI94" s="1002"/>
      <c r="BJ94" s="1006"/>
      <c r="BK94" s="1006"/>
      <c r="BL94" s="1006"/>
      <c r="BM94" s="1006"/>
    </row>
    <row r="95" spans="1:65" s="136" customFormat="1" ht="20.25" customHeight="1">
      <c r="A95" s="125"/>
      <c r="B95" s="638"/>
      <c r="C95" s="639"/>
      <c r="D95" s="982"/>
      <c r="E95" s="983"/>
      <c r="F95" s="983"/>
      <c r="G95" s="983"/>
      <c r="H95" s="983"/>
      <c r="I95" s="983"/>
      <c r="J95" s="983"/>
      <c r="K95" s="983"/>
      <c r="L95" s="983"/>
      <c r="M95" s="983"/>
      <c r="N95" s="983"/>
      <c r="O95" s="983"/>
      <c r="P95" s="983"/>
      <c r="Q95" s="983"/>
      <c r="R95" s="983"/>
      <c r="S95" s="983"/>
      <c r="T95" s="983"/>
      <c r="U95" s="983"/>
      <c r="V95" s="983"/>
      <c r="W95" s="983"/>
      <c r="X95" s="983"/>
      <c r="Y95" s="983"/>
      <c r="Z95" s="983"/>
      <c r="AA95" s="983"/>
      <c r="AB95" s="984"/>
      <c r="AC95" s="991"/>
      <c r="AD95" s="992"/>
      <c r="AE95" s="992"/>
      <c r="AF95" s="992"/>
      <c r="AG95" s="992"/>
      <c r="AH95" s="992"/>
      <c r="AI95" s="992"/>
      <c r="AJ95" s="992"/>
      <c r="AK95" s="992"/>
      <c r="AL95" s="992"/>
      <c r="AM95" s="992"/>
      <c r="AN95" s="992"/>
      <c r="AO95" s="992"/>
      <c r="AP95" s="993"/>
      <c r="AQ95" s="991"/>
      <c r="AR95" s="992"/>
      <c r="AS95" s="992"/>
      <c r="AT95" s="993"/>
      <c r="AU95" s="1007"/>
      <c r="AV95" s="1008"/>
      <c r="AW95" s="1008"/>
      <c r="AX95" s="1008"/>
      <c r="AY95" s="1009"/>
      <c r="AZ95" s="1000"/>
      <c r="BA95" s="1001"/>
      <c r="BB95" s="1001"/>
      <c r="BC95" s="1001"/>
      <c r="BD95" s="1001"/>
      <c r="BE95" s="1001"/>
      <c r="BF95" s="1001"/>
      <c r="BG95" s="1001"/>
      <c r="BH95" s="1001"/>
      <c r="BI95" s="1002"/>
      <c r="BJ95" s="1006"/>
      <c r="BK95" s="1006"/>
      <c r="BL95" s="1006"/>
      <c r="BM95" s="1006"/>
    </row>
    <row r="96" spans="1:65" s="136" customFormat="1" ht="20.25" customHeight="1">
      <c r="A96" s="125"/>
      <c r="B96" s="640"/>
      <c r="C96" s="641"/>
      <c r="D96" s="985"/>
      <c r="E96" s="986"/>
      <c r="F96" s="986"/>
      <c r="G96" s="986"/>
      <c r="H96" s="986"/>
      <c r="I96" s="986"/>
      <c r="J96" s="986"/>
      <c r="K96" s="986"/>
      <c r="L96" s="986"/>
      <c r="M96" s="986"/>
      <c r="N96" s="986"/>
      <c r="O96" s="986"/>
      <c r="P96" s="986"/>
      <c r="Q96" s="986"/>
      <c r="R96" s="986"/>
      <c r="S96" s="986"/>
      <c r="T96" s="986"/>
      <c r="U96" s="986"/>
      <c r="V96" s="986"/>
      <c r="W96" s="986"/>
      <c r="X96" s="986"/>
      <c r="Y96" s="986"/>
      <c r="Z96" s="986"/>
      <c r="AA96" s="986"/>
      <c r="AB96" s="987"/>
      <c r="AC96" s="994"/>
      <c r="AD96" s="995"/>
      <c r="AE96" s="995"/>
      <c r="AF96" s="995"/>
      <c r="AG96" s="995"/>
      <c r="AH96" s="995"/>
      <c r="AI96" s="995"/>
      <c r="AJ96" s="995"/>
      <c r="AK96" s="995"/>
      <c r="AL96" s="995"/>
      <c r="AM96" s="995"/>
      <c r="AN96" s="995"/>
      <c r="AO96" s="995"/>
      <c r="AP96" s="996"/>
      <c r="AQ96" s="994"/>
      <c r="AR96" s="995"/>
      <c r="AS96" s="995"/>
      <c r="AT96" s="996"/>
      <c r="AU96" s="1010"/>
      <c r="AV96" s="1011"/>
      <c r="AW96" s="1011"/>
      <c r="AX96" s="1011"/>
      <c r="AY96" s="1012"/>
      <c r="AZ96" s="1003"/>
      <c r="BA96" s="1004"/>
      <c r="BB96" s="1004"/>
      <c r="BC96" s="1004"/>
      <c r="BD96" s="1004"/>
      <c r="BE96" s="1004"/>
      <c r="BF96" s="1004"/>
      <c r="BG96" s="1004"/>
      <c r="BH96" s="1004"/>
      <c r="BI96" s="1005"/>
      <c r="BJ96" s="1006"/>
      <c r="BK96" s="1006"/>
      <c r="BL96" s="1006"/>
      <c r="BM96" s="1006"/>
    </row>
    <row r="97" spans="1:65" s="136" customFormat="1" ht="20.25" customHeight="1">
      <c r="A97" s="125"/>
      <c r="B97" s="636" t="s">
        <v>332</v>
      </c>
      <c r="C97" s="637"/>
      <c r="D97" s="979" t="s">
        <v>341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1"/>
      <c r="AC97" s="988" t="s">
        <v>525</v>
      </c>
      <c r="AD97" s="989"/>
      <c r="AE97" s="989"/>
      <c r="AF97" s="989"/>
      <c r="AG97" s="989"/>
      <c r="AH97" s="989"/>
      <c r="AI97" s="989"/>
      <c r="AJ97" s="989"/>
      <c r="AK97" s="989"/>
      <c r="AL97" s="989"/>
      <c r="AM97" s="989"/>
      <c r="AN97" s="989"/>
      <c r="AO97" s="989"/>
      <c r="AP97" s="990"/>
      <c r="AQ97" s="988"/>
      <c r="AR97" s="989"/>
      <c r="AS97" s="989"/>
      <c r="AT97" s="990"/>
      <c r="AU97" s="482"/>
      <c r="AV97" s="483"/>
      <c r="AW97" s="483"/>
      <c r="AX97" s="483"/>
      <c r="AY97" s="484"/>
      <c r="AZ97" s="997"/>
      <c r="BA97" s="998"/>
      <c r="BB97" s="998"/>
      <c r="BC97" s="998"/>
      <c r="BD97" s="998"/>
      <c r="BE97" s="998"/>
      <c r="BF97" s="998"/>
      <c r="BG97" s="998"/>
      <c r="BH97" s="998"/>
      <c r="BI97" s="999"/>
      <c r="BJ97" s="1006" t="str">
        <f>IF(AQ97="x","OK","NO")</f>
        <v>NO</v>
      </c>
      <c r="BK97" s="1006"/>
      <c r="BL97" s="1006"/>
      <c r="BM97" s="1006"/>
    </row>
    <row r="98" spans="1:65" s="136" customFormat="1" ht="20.25" customHeight="1">
      <c r="A98" s="125"/>
      <c r="B98" s="638"/>
      <c r="C98" s="639"/>
      <c r="D98" s="982"/>
      <c r="E98" s="983"/>
      <c r="F98" s="983"/>
      <c r="G98" s="983"/>
      <c r="H98" s="983"/>
      <c r="I98" s="983"/>
      <c r="J98" s="983"/>
      <c r="K98" s="983"/>
      <c r="L98" s="983"/>
      <c r="M98" s="983"/>
      <c r="N98" s="983"/>
      <c r="O98" s="983"/>
      <c r="P98" s="983"/>
      <c r="Q98" s="983"/>
      <c r="R98" s="983"/>
      <c r="S98" s="983"/>
      <c r="T98" s="983"/>
      <c r="U98" s="983"/>
      <c r="V98" s="983"/>
      <c r="W98" s="983"/>
      <c r="X98" s="983"/>
      <c r="Y98" s="983"/>
      <c r="Z98" s="983"/>
      <c r="AA98" s="983"/>
      <c r="AB98" s="984"/>
      <c r="AC98" s="991"/>
      <c r="AD98" s="992"/>
      <c r="AE98" s="992"/>
      <c r="AF98" s="992"/>
      <c r="AG98" s="992"/>
      <c r="AH98" s="992"/>
      <c r="AI98" s="992"/>
      <c r="AJ98" s="992"/>
      <c r="AK98" s="992"/>
      <c r="AL98" s="992"/>
      <c r="AM98" s="992"/>
      <c r="AN98" s="992"/>
      <c r="AO98" s="992"/>
      <c r="AP98" s="993"/>
      <c r="AQ98" s="991"/>
      <c r="AR98" s="992"/>
      <c r="AS98" s="992"/>
      <c r="AT98" s="993"/>
      <c r="AU98" s="1007"/>
      <c r="AV98" s="1008"/>
      <c r="AW98" s="1008"/>
      <c r="AX98" s="1008"/>
      <c r="AY98" s="1009"/>
      <c r="AZ98" s="1000"/>
      <c r="BA98" s="1001"/>
      <c r="BB98" s="1001"/>
      <c r="BC98" s="1001"/>
      <c r="BD98" s="1001"/>
      <c r="BE98" s="1001"/>
      <c r="BF98" s="1001"/>
      <c r="BG98" s="1001"/>
      <c r="BH98" s="1001"/>
      <c r="BI98" s="1002"/>
      <c r="BJ98" s="1006"/>
      <c r="BK98" s="1006"/>
      <c r="BL98" s="1006"/>
      <c r="BM98" s="1006"/>
    </row>
    <row r="99" spans="1:65" s="136" customFormat="1" ht="20.25" customHeight="1">
      <c r="A99" s="125"/>
      <c r="B99" s="638"/>
      <c r="C99" s="639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4"/>
      <c r="AC99" s="991"/>
      <c r="AD99" s="992"/>
      <c r="AE99" s="992"/>
      <c r="AF99" s="992"/>
      <c r="AG99" s="992"/>
      <c r="AH99" s="992"/>
      <c r="AI99" s="992"/>
      <c r="AJ99" s="992"/>
      <c r="AK99" s="992"/>
      <c r="AL99" s="992"/>
      <c r="AM99" s="992"/>
      <c r="AN99" s="992"/>
      <c r="AO99" s="992"/>
      <c r="AP99" s="993"/>
      <c r="AQ99" s="991"/>
      <c r="AR99" s="992"/>
      <c r="AS99" s="992"/>
      <c r="AT99" s="993"/>
      <c r="AU99" s="1007"/>
      <c r="AV99" s="1008"/>
      <c r="AW99" s="1008"/>
      <c r="AX99" s="1008"/>
      <c r="AY99" s="1009"/>
      <c r="AZ99" s="1000"/>
      <c r="BA99" s="1001"/>
      <c r="BB99" s="1001"/>
      <c r="BC99" s="1001"/>
      <c r="BD99" s="1001"/>
      <c r="BE99" s="1001"/>
      <c r="BF99" s="1001"/>
      <c r="BG99" s="1001"/>
      <c r="BH99" s="1001"/>
      <c r="BI99" s="1002"/>
      <c r="BJ99" s="1006"/>
      <c r="BK99" s="1006"/>
      <c r="BL99" s="1006"/>
      <c r="BM99" s="1006"/>
    </row>
    <row r="100" spans="1:65" s="136" customFormat="1" ht="20.25" customHeight="1">
      <c r="A100" s="125"/>
      <c r="B100" s="640"/>
      <c r="C100" s="641"/>
      <c r="D100" s="985"/>
      <c r="E100" s="986"/>
      <c r="F100" s="986"/>
      <c r="G100" s="986"/>
      <c r="H100" s="986"/>
      <c r="I100" s="986"/>
      <c r="J100" s="986"/>
      <c r="K100" s="986"/>
      <c r="L100" s="986"/>
      <c r="M100" s="986"/>
      <c r="N100" s="986"/>
      <c r="O100" s="986"/>
      <c r="P100" s="986"/>
      <c r="Q100" s="986"/>
      <c r="R100" s="986"/>
      <c r="S100" s="986"/>
      <c r="T100" s="986"/>
      <c r="U100" s="986"/>
      <c r="V100" s="986"/>
      <c r="W100" s="986"/>
      <c r="X100" s="986"/>
      <c r="Y100" s="986"/>
      <c r="Z100" s="986"/>
      <c r="AA100" s="986"/>
      <c r="AB100" s="987"/>
      <c r="AC100" s="994"/>
      <c r="AD100" s="995"/>
      <c r="AE100" s="995"/>
      <c r="AF100" s="995"/>
      <c r="AG100" s="995"/>
      <c r="AH100" s="995"/>
      <c r="AI100" s="995"/>
      <c r="AJ100" s="995"/>
      <c r="AK100" s="995"/>
      <c r="AL100" s="995"/>
      <c r="AM100" s="995"/>
      <c r="AN100" s="995"/>
      <c r="AO100" s="995"/>
      <c r="AP100" s="996"/>
      <c r="AQ100" s="994"/>
      <c r="AR100" s="995"/>
      <c r="AS100" s="995"/>
      <c r="AT100" s="996"/>
      <c r="AU100" s="1010"/>
      <c r="AV100" s="1011"/>
      <c r="AW100" s="1011"/>
      <c r="AX100" s="1011"/>
      <c r="AY100" s="1012"/>
      <c r="AZ100" s="1003"/>
      <c r="BA100" s="1004"/>
      <c r="BB100" s="1004"/>
      <c r="BC100" s="1004"/>
      <c r="BD100" s="1004"/>
      <c r="BE100" s="1004"/>
      <c r="BF100" s="1004"/>
      <c r="BG100" s="1004"/>
      <c r="BH100" s="1004"/>
      <c r="BI100" s="1005"/>
      <c r="BJ100" s="1006"/>
      <c r="BK100" s="1006"/>
      <c r="BL100" s="1006"/>
      <c r="BM100" s="1006"/>
    </row>
    <row r="101" spans="1:65" s="136" customFormat="1" ht="20.25" customHeight="1">
      <c r="A101" s="125"/>
      <c r="B101" s="636" t="s">
        <v>333</v>
      </c>
      <c r="C101" s="637"/>
      <c r="D101" s="979" t="s">
        <v>342</v>
      </c>
      <c r="E101" s="980"/>
      <c r="F101" s="980"/>
      <c r="G101" s="980"/>
      <c r="H101" s="980"/>
      <c r="I101" s="980"/>
      <c r="J101" s="980"/>
      <c r="K101" s="980"/>
      <c r="L101" s="980"/>
      <c r="M101" s="980"/>
      <c r="N101" s="980"/>
      <c r="O101" s="980"/>
      <c r="P101" s="980"/>
      <c r="Q101" s="980"/>
      <c r="R101" s="980"/>
      <c r="S101" s="980"/>
      <c r="T101" s="980"/>
      <c r="U101" s="980"/>
      <c r="V101" s="980"/>
      <c r="W101" s="980"/>
      <c r="X101" s="980"/>
      <c r="Y101" s="980"/>
      <c r="Z101" s="980"/>
      <c r="AA101" s="980"/>
      <c r="AB101" s="981"/>
      <c r="AC101" s="988" t="s">
        <v>525</v>
      </c>
      <c r="AD101" s="989"/>
      <c r="AE101" s="989"/>
      <c r="AF101" s="989"/>
      <c r="AG101" s="989"/>
      <c r="AH101" s="989"/>
      <c r="AI101" s="989"/>
      <c r="AJ101" s="989"/>
      <c r="AK101" s="989"/>
      <c r="AL101" s="989"/>
      <c r="AM101" s="989"/>
      <c r="AN101" s="989"/>
      <c r="AO101" s="989"/>
      <c r="AP101" s="990"/>
      <c r="AQ101" s="988"/>
      <c r="AR101" s="989"/>
      <c r="AS101" s="989"/>
      <c r="AT101" s="990"/>
      <c r="AU101" s="482"/>
      <c r="AV101" s="483"/>
      <c r="AW101" s="483"/>
      <c r="AX101" s="483"/>
      <c r="AY101" s="484"/>
      <c r="AZ101" s="997"/>
      <c r="BA101" s="998"/>
      <c r="BB101" s="998"/>
      <c r="BC101" s="998"/>
      <c r="BD101" s="998"/>
      <c r="BE101" s="998"/>
      <c r="BF101" s="998"/>
      <c r="BG101" s="998"/>
      <c r="BH101" s="998"/>
      <c r="BI101" s="999"/>
      <c r="BJ101" s="1006" t="str">
        <f>IF(AQ101="x","OK","NO")</f>
        <v>NO</v>
      </c>
      <c r="BK101" s="1006"/>
      <c r="BL101" s="1006"/>
      <c r="BM101" s="1006"/>
    </row>
    <row r="102" spans="1:65" s="136" customFormat="1" ht="20.25" customHeight="1">
      <c r="A102" s="125"/>
      <c r="B102" s="638"/>
      <c r="C102" s="639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4"/>
      <c r="AC102" s="991"/>
      <c r="AD102" s="992"/>
      <c r="AE102" s="992"/>
      <c r="AF102" s="992"/>
      <c r="AG102" s="992"/>
      <c r="AH102" s="992"/>
      <c r="AI102" s="992"/>
      <c r="AJ102" s="992"/>
      <c r="AK102" s="992"/>
      <c r="AL102" s="992"/>
      <c r="AM102" s="992"/>
      <c r="AN102" s="992"/>
      <c r="AO102" s="992"/>
      <c r="AP102" s="993"/>
      <c r="AQ102" s="991"/>
      <c r="AR102" s="992"/>
      <c r="AS102" s="992"/>
      <c r="AT102" s="993"/>
      <c r="AU102" s="1007"/>
      <c r="AV102" s="1008"/>
      <c r="AW102" s="1008"/>
      <c r="AX102" s="1008"/>
      <c r="AY102" s="1009"/>
      <c r="AZ102" s="1000"/>
      <c r="BA102" s="1001"/>
      <c r="BB102" s="1001"/>
      <c r="BC102" s="1001"/>
      <c r="BD102" s="1001"/>
      <c r="BE102" s="1001"/>
      <c r="BF102" s="1001"/>
      <c r="BG102" s="1001"/>
      <c r="BH102" s="1001"/>
      <c r="BI102" s="1002"/>
      <c r="BJ102" s="1006"/>
      <c r="BK102" s="1006"/>
      <c r="BL102" s="1006"/>
      <c r="BM102" s="1006"/>
    </row>
    <row r="103" spans="1:65" s="136" customFormat="1" ht="20.25" customHeight="1">
      <c r="A103" s="125"/>
      <c r="B103" s="638"/>
      <c r="C103" s="639"/>
      <c r="D103" s="982"/>
      <c r="E103" s="983"/>
      <c r="F103" s="983"/>
      <c r="G103" s="983"/>
      <c r="H103" s="983"/>
      <c r="I103" s="983"/>
      <c r="J103" s="983"/>
      <c r="K103" s="983"/>
      <c r="L103" s="983"/>
      <c r="M103" s="983"/>
      <c r="N103" s="983"/>
      <c r="O103" s="983"/>
      <c r="P103" s="983"/>
      <c r="Q103" s="983"/>
      <c r="R103" s="983"/>
      <c r="S103" s="983"/>
      <c r="T103" s="983"/>
      <c r="U103" s="983"/>
      <c r="V103" s="983"/>
      <c r="W103" s="983"/>
      <c r="X103" s="983"/>
      <c r="Y103" s="983"/>
      <c r="Z103" s="983"/>
      <c r="AA103" s="983"/>
      <c r="AB103" s="984"/>
      <c r="AC103" s="991"/>
      <c r="AD103" s="992"/>
      <c r="AE103" s="992"/>
      <c r="AF103" s="992"/>
      <c r="AG103" s="992"/>
      <c r="AH103" s="992"/>
      <c r="AI103" s="992"/>
      <c r="AJ103" s="992"/>
      <c r="AK103" s="992"/>
      <c r="AL103" s="992"/>
      <c r="AM103" s="992"/>
      <c r="AN103" s="992"/>
      <c r="AO103" s="992"/>
      <c r="AP103" s="993"/>
      <c r="AQ103" s="991"/>
      <c r="AR103" s="992"/>
      <c r="AS103" s="992"/>
      <c r="AT103" s="993"/>
      <c r="AU103" s="1007"/>
      <c r="AV103" s="1008"/>
      <c r="AW103" s="1008"/>
      <c r="AX103" s="1008"/>
      <c r="AY103" s="1009"/>
      <c r="AZ103" s="1000"/>
      <c r="BA103" s="1001"/>
      <c r="BB103" s="1001"/>
      <c r="BC103" s="1001"/>
      <c r="BD103" s="1001"/>
      <c r="BE103" s="1001"/>
      <c r="BF103" s="1001"/>
      <c r="BG103" s="1001"/>
      <c r="BH103" s="1001"/>
      <c r="BI103" s="1002"/>
      <c r="BJ103" s="1006"/>
      <c r="BK103" s="1006"/>
      <c r="BL103" s="1006"/>
      <c r="BM103" s="1006"/>
    </row>
    <row r="104" spans="1:65" s="136" customFormat="1" ht="20.25" customHeight="1">
      <c r="A104" s="125"/>
      <c r="B104" s="640"/>
      <c r="C104" s="641"/>
      <c r="D104" s="985"/>
      <c r="E104" s="986"/>
      <c r="F104" s="986"/>
      <c r="G104" s="986"/>
      <c r="H104" s="986"/>
      <c r="I104" s="986"/>
      <c r="J104" s="986"/>
      <c r="K104" s="986"/>
      <c r="L104" s="986"/>
      <c r="M104" s="986"/>
      <c r="N104" s="986"/>
      <c r="O104" s="986"/>
      <c r="P104" s="986"/>
      <c r="Q104" s="986"/>
      <c r="R104" s="986"/>
      <c r="S104" s="986"/>
      <c r="T104" s="986"/>
      <c r="U104" s="986"/>
      <c r="V104" s="986"/>
      <c r="W104" s="986"/>
      <c r="X104" s="986"/>
      <c r="Y104" s="986"/>
      <c r="Z104" s="986"/>
      <c r="AA104" s="986"/>
      <c r="AB104" s="987"/>
      <c r="AC104" s="994"/>
      <c r="AD104" s="995"/>
      <c r="AE104" s="995"/>
      <c r="AF104" s="995"/>
      <c r="AG104" s="995"/>
      <c r="AH104" s="995"/>
      <c r="AI104" s="995"/>
      <c r="AJ104" s="995"/>
      <c r="AK104" s="995"/>
      <c r="AL104" s="995"/>
      <c r="AM104" s="995"/>
      <c r="AN104" s="995"/>
      <c r="AO104" s="995"/>
      <c r="AP104" s="996"/>
      <c r="AQ104" s="994"/>
      <c r="AR104" s="995"/>
      <c r="AS104" s="995"/>
      <c r="AT104" s="996"/>
      <c r="AU104" s="1010"/>
      <c r="AV104" s="1011"/>
      <c r="AW104" s="1011"/>
      <c r="AX104" s="1011"/>
      <c r="AY104" s="1012"/>
      <c r="AZ104" s="1003"/>
      <c r="BA104" s="1004"/>
      <c r="BB104" s="1004"/>
      <c r="BC104" s="1004"/>
      <c r="BD104" s="1004"/>
      <c r="BE104" s="1004"/>
      <c r="BF104" s="1004"/>
      <c r="BG104" s="1004"/>
      <c r="BH104" s="1004"/>
      <c r="BI104" s="1005"/>
      <c r="BJ104" s="1006"/>
      <c r="BK104" s="1006"/>
      <c r="BL104" s="1006"/>
      <c r="BM104" s="1006"/>
    </row>
    <row r="105" spans="1:65" s="136" customFormat="1" ht="20.25" customHeight="1">
      <c r="A105" s="125"/>
      <c r="B105" s="636" t="s">
        <v>334</v>
      </c>
      <c r="C105" s="637"/>
      <c r="D105" s="967" t="s">
        <v>429</v>
      </c>
      <c r="E105" s="968"/>
      <c r="F105" s="968"/>
      <c r="G105" s="968"/>
      <c r="H105" s="968"/>
      <c r="I105" s="968"/>
      <c r="J105" s="968"/>
      <c r="K105" s="968"/>
      <c r="L105" s="968"/>
      <c r="M105" s="968"/>
      <c r="N105" s="968"/>
      <c r="O105" s="968"/>
      <c r="P105" s="968"/>
      <c r="Q105" s="968"/>
      <c r="R105" s="968"/>
      <c r="S105" s="968"/>
      <c r="T105" s="968"/>
      <c r="U105" s="968"/>
      <c r="V105" s="968"/>
      <c r="W105" s="968"/>
      <c r="X105" s="968"/>
      <c r="Y105" s="968"/>
      <c r="Z105" s="968"/>
      <c r="AA105" s="968"/>
      <c r="AB105" s="968"/>
      <c r="AC105" s="968"/>
      <c r="AD105" s="968"/>
      <c r="AE105" s="968"/>
      <c r="AF105" s="968"/>
      <c r="AG105" s="968"/>
      <c r="AH105" s="968"/>
      <c r="AI105" s="968"/>
      <c r="AJ105" s="968"/>
      <c r="AK105" s="968"/>
      <c r="AL105" s="968"/>
      <c r="AM105" s="968"/>
      <c r="AN105" s="968"/>
      <c r="AO105" s="968"/>
      <c r="AP105" s="968"/>
      <c r="AQ105" s="968"/>
      <c r="AR105" s="968"/>
      <c r="AS105" s="968"/>
      <c r="AT105" s="968"/>
      <c r="AU105" s="968"/>
      <c r="AV105" s="968"/>
      <c r="AW105" s="968"/>
      <c r="AX105" s="968"/>
      <c r="AY105" s="969"/>
      <c r="AZ105" s="1073">
        <f>SUM(AZ77:BI104)</f>
        <v>0</v>
      </c>
      <c r="BA105" s="1074"/>
      <c r="BB105" s="1074"/>
      <c r="BC105" s="1074"/>
      <c r="BD105" s="1074"/>
      <c r="BE105" s="1074"/>
      <c r="BF105" s="1074"/>
      <c r="BG105" s="1074"/>
      <c r="BH105" s="1074"/>
      <c r="BI105" s="1075"/>
      <c r="BJ105" s="1082"/>
      <c r="BK105" s="1082"/>
      <c r="BL105" s="1082"/>
      <c r="BM105" s="1082"/>
    </row>
    <row r="106" spans="1:65" s="136" customFormat="1" ht="20.25" customHeight="1">
      <c r="A106" s="125"/>
      <c r="B106" s="638"/>
      <c r="C106" s="639"/>
      <c r="D106" s="970"/>
      <c r="E106" s="971"/>
      <c r="F106" s="971"/>
      <c r="G106" s="971"/>
      <c r="H106" s="971"/>
      <c r="I106" s="971"/>
      <c r="J106" s="971"/>
      <c r="K106" s="971"/>
      <c r="L106" s="971"/>
      <c r="M106" s="971"/>
      <c r="N106" s="971"/>
      <c r="O106" s="971"/>
      <c r="P106" s="971"/>
      <c r="Q106" s="971"/>
      <c r="R106" s="971"/>
      <c r="S106" s="971"/>
      <c r="T106" s="971"/>
      <c r="U106" s="971"/>
      <c r="V106" s="971"/>
      <c r="W106" s="971"/>
      <c r="X106" s="971"/>
      <c r="Y106" s="971"/>
      <c r="Z106" s="971"/>
      <c r="AA106" s="971"/>
      <c r="AB106" s="971"/>
      <c r="AC106" s="971"/>
      <c r="AD106" s="971"/>
      <c r="AE106" s="971"/>
      <c r="AF106" s="971"/>
      <c r="AG106" s="971"/>
      <c r="AH106" s="971"/>
      <c r="AI106" s="971"/>
      <c r="AJ106" s="971"/>
      <c r="AK106" s="971"/>
      <c r="AL106" s="971"/>
      <c r="AM106" s="971"/>
      <c r="AN106" s="971"/>
      <c r="AO106" s="971"/>
      <c r="AP106" s="971"/>
      <c r="AQ106" s="971"/>
      <c r="AR106" s="971"/>
      <c r="AS106" s="971"/>
      <c r="AT106" s="971"/>
      <c r="AU106" s="971"/>
      <c r="AV106" s="971"/>
      <c r="AW106" s="971"/>
      <c r="AX106" s="971"/>
      <c r="AY106" s="972"/>
      <c r="AZ106" s="1076"/>
      <c r="BA106" s="1077"/>
      <c r="BB106" s="1077"/>
      <c r="BC106" s="1077"/>
      <c r="BD106" s="1077"/>
      <c r="BE106" s="1077"/>
      <c r="BF106" s="1077"/>
      <c r="BG106" s="1077"/>
      <c r="BH106" s="1077"/>
      <c r="BI106" s="1078"/>
      <c r="BJ106" s="1082"/>
      <c r="BK106" s="1082"/>
      <c r="BL106" s="1082"/>
      <c r="BM106" s="1082"/>
    </row>
    <row r="107" spans="1:65" s="136" customFormat="1" ht="20.25" customHeight="1">
      <c r="A107" s="125"/>
      <c r="B107" s="638"/>
      <c r="C107" s="639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1"/>
      <c r="AH107" s="971"/>
      <c r="AI107" s="971"/>
      <c r="AJ107" s="971"/>
      <c r="AK107" s="971"/>
      <c r="AL107" s="971"/>
      <c r="AM107" s="971"/>
      <c r="AN107" s="971"/>
      <c r="AO107" s="971"/>
      <c r="AP107" s="971"/>
      <c r="AQ107" s="971"/>
      <c r="AR107" s="971"/>
      <c r="AS107" s="971"/>
      <c r="AT107" s="971"/>
      <c r="AU107" s="971"/>
      <c r="AV107" s="971"/>
      <c r="AW107" s="971"/>
      <c r="AX107" s="971"/>
      <c r="AY107" s="972"/>
      <c r="AZ107" s="1076"/>
      <c r="BA107" s="1077"/>
      <c r="BB107" s="1077"/>
      <c r="BC107" s="1077"/>
      <c r="BD107" s="1077"/>
      <c r="BE107" s="1077"/>
      <c r="BF107" s="1077"/>
      <c r="BG107" s="1077"/>
      <c r="BH107" s="1077"/>
      <c r="BI107" s="1078"/>
      <c r="BJ107" s="1082"/>
      <c r="BK107" s="1082"/>
      <c r="BL107" s="1082"/>
      <c r="BM107" s="1082"/>
    </row>
    <row r="108" spans="1:65" s="136" customFormat="1" ht="20.25" customHeight="1">
      <c r="A108" s="125"/>
      <c r="B108" s="640"/>
      <c r="C108" s="641"/>
      <c r="D108" s="973"/>
      <c r="E108" s="974"/>
      <c r="F108" s="974"/>
      <c r="G108" s="974"/>
      <c r="H108" s="974"/>
      <c r="I108" s="974"/>
      <c r="J108" s="974"/>
      <c r="K108" s="974"/>
      <c r="L108" s="974"/>
      <c r="M108" s="974"/>
      <c r="N108" s="974"/>
      <c r="O108" s="974"/>
      <c r="P108" s="974"/>
      <c r="Q108" s="974"/>
      <c r="R108" s="974"/>
      <c r="S108" s="974"/>
      <c r="T108" s="974"/>
      <c r="U108" s="974"/>
      <c r="V108" s="974"/>
      <c r="W108" s="974"/>
      <c r="X108" s="974"/>
      <c r="Y108" s="974"/>
      <c r="Z108" s="974"/>
      <c r="AA108" s="974"/>
      <c r="AB108" s="974"/>
      <c r="AC108" s="974"/>
      <c r="AD108" s="974"/>
      <c r="AE108" s="974"/>
      <c r="AF108" s="974"/>
      <c r="AG108" s="974"/>
      <c r="AH108" s="974"/>
      <c r="AI108" s="974"/>
      <c r="AJ108" s="974"/>
      <c r="AK108" s="974"/>
      <c r="AL108" s="974"/>
      <c r="AM108" s="974"/>
      <c r="AN108" s="974"/>
      <c r="AO108" s="974"/>
      <c r="AP108" s="974"/>
      <c r="AQ108" s="974"/>
      <c r="AR108" s="974"/>
      <c r="AS108" s="974"/>
      <c r="AT108" s="974"/>
      <c r="AU108" s="974"/>
      <c r="AV108" s="974"/>
      <c r="AW108" s="974"/>
      <c r="AX108" s="974"/>
      <c r="AY108" s="975"/>
      <c r="AZ108" s="1079"/>
      <c r="BA108" s="1080"/>
      <c r="BB108" s="1080"/>
      <c r="BC108" s="1080"/>
      <c r="BD108" s="1080"/>
      <c r="BE108" s="1080"/>
      <c r="BF108" s="1080"/>
      <c r="BG108" s="1080"/>
      <c r="BH108" s="1080"/>
      <c r="BI108" s="1081"/>
      <c r="BJ108" s="1082"/>
      <c r="BK108" s="1082"/>
      <c r="BL108" s="1082"/>
      <c r="BM108" s="1082"/>
    </row>
    <row r="109" spans="1:65" s="136" customFormat="1" ht="20.25" customHeight="1">
      <c r="A109" s="125"/>
      <c r="B109" s="138"/>
      <c r="C109" s="138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</row>
    <row r="110" spans="1:65" s="136" customFormat="1" ht="20.25" customHeight="1">
      <c r="A110" s="125"/>
      <c r="B110" s="138"/>
      <c r="C110" s="138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</row>
    <row r="111" spans="1:65" s="136" customFormat="1" ht="20.25" customHeight="1">
      <c r="A111" s="125"/>
      <c r="B111" s="739" t="s">
        <v>431</v>
      </c>
      <c r="C111" s="739"/>
      <c r="D111" s="1071" t="s">
        <v>430</v>
      </c>
      <c r="E111" s="1071"/>
      <c r="F111" s="1071"/>
      <c r="G111" s="1071"/>
      <c r="H111" s="1071"/>
      <c r="I111" s="1071"/>
      <c r="J111" s="1071"/>
      <c r="K111" s="1071"/>
      <c r="L111" s="1071"/>
      <c r="M111" s="1071"/>
      <c r="N111" s="1071"/>
      <c r="O111" s="1071"/>
      <c r="P111" s="1071"/>
      <c r="Q111" s="1071"/>
      <c r="R111" s="1071"/>
      <c r="S111" s="1071"/>
      <c r="T111" s="1071"/>
      <c r="U111" s="1071"/>
      <c r="V111" s="1071"/>
      <c r="W111" s="1071"/>
      <c r="X111" s="1071"/>
      <c r="Y111" s="1071"/>
      <c r="Z111" s="1071"/>
      <c r="AA111" s="1071"/>
      <c r="AB111" s="1071"/>
      <c r="AC111" s="1071"/>
      <c r="AD111" s="1071"/>
      <c r="AE111" s="1071"/>
      <c r="AF111" s="1071"/>
      <c r="AG111" s="1071"/>
      <c r="AH111" s="1071"/>
      <c r="AI111" s="1071"/>
      <c r="AJ111" s="1071"/>
      <c r="AK111" s="1071"/>
      <c r="AL111" s="1071"/>
      <c r="AM111" s="1071"/>
      <c r="AN111" s="1071"/>
      <c r="AO111" s="1071"/>
      <c r="AP111" s="1071"/>
      <c r="AQ111" s="1071"/>
      <c r="AR111" s="1071"/>
      <c r="AS111" s="1071"/>
      <c r="AT111" s="1071"/>
      <c r="AU111" s="1071"/>
      <c r="AV111" s="1071"/>
      <c r="AW111" s="1071"/>
      <c r="AX111" s="1070" t="str">
        <f>IF(_xlfn.COUNTIFS(BJ77:BM104,"=OK")&gt;=1,"OK","NO")</f>
        <v>NO</v>
      </c>
      <c r="AY111" s="1070"/>
      <c r="AZ111" s="1070"/>
      <c r="BA111" s="1070"/>
      <c r="BB111" s="1070"/>
      <c r="BC111" s="1070"/>
      <c r="BD111" s="1070"/>
      <c r="BE111" s="1070"/>
      <c r="BF111" s="1070"/>
      <c r="BG111" s="1070"/>
      <c r="BH111" s="1070"/>
      <c r="BI111" s="1070"/>
      <c r="BJ111" s="1070"/>
      <c r="BK111" s="1070"/>
      <c r="BL111" s="1070"/>
      <c r="BM111" s="1070"/>
    </row>
    <row r="112" spans="1:65" s="136" customFormat="1" ht="20.25" customHeight="1">
      <c r="A112" s="125"/>
      <c r="B112" s="739"/>
      <c r="C112" s="739"/>
      <c r="D112" s="1071"/>
      <c r="E112" s="1071"/>
      <c r="F112" s="1071"/>
      <c r="G112" s="1071"/>
      <c r="H112" s="1071"/>
      <c r="I112" s="1071"/>
      <c r="J112" s="1071"/>
      <c r="K112" s="1071"/>
      <c r="L112" s="1071"/>
      <c r="M112" s="1071"/>
      <c r="N112" s="1071"/>
      <c r="O112" s="1071"/>
      <c r="P112" s="1071"/>
      <c r="Q112" s="1071"/>
      <c r="R112" s="1071"/>
      <c r="S112" s="1071"/>
      <c r="T112" s="1071"/>
      <c r="U112" s="1071"/>
      <c r="V112" s="1071"/>
      <c r="W112" s="1071"/>
      <c r="X112" s="1071"/>
      <c r="Y112" s="1071"/>
      <c r="Z112" s="1071"/>
      <c r="AA112" s="1071"/>
      <c r="AB112" s="1071"/>
      <c r="AC112" s="1071"/>
      <c r="AD112" s="1071"/>
      <c r="AE112" s="1071"/>
      <c r="AF112" s="1071"/>
      <c r="AG112" s="1071"/>
      <c r="AH112" s="1071"/>
      <c r="AI112" s="1071"/>
      <c r="AJ112" s="1071"/>
      <c r="AK112" s="1071"/>
      <c r="AL112" s="1071"/>
      <c r="AM112" s="1071"/>
      <c r="AN112" s="1071"/>
      <c r="AO112" s="1071"/>
      <c r="AP112" s="1071"/>
      <c r="AQ112" s="1071"/>
      <c r="AR112" s="1071"/>
      <c r="AS112" s="1071"/>
      <c r="AT112" s="1071"/>
      <c r="AU112" s="1071"/>
      <c r="AV112" s="1071"/>
      <c r="AW112" s="1071"/>
      <c r="AX112" s="1070"/>
      <c r="AY112" s="1070"/>
      <c r="AZ112" s="1070"/>
      <c r="BA112" s="1070"/>
      <c r="BB112" s="1070"/>
      <c r="BC112" s="1070"/>
      <c r="BD112" s="1070"/>
      <c r="BE112" s="1070"/>
      <c r="BF112" s="1070"/>
      <c r="BG112" s="1070"/>
      <c r="BH112" s="1070"/>
      <c r="BI112" s="1070"/>
      <c r="BJ112" s="1070"/>
      <c r="BK112" s="1070"/>
      <c r="BL112" s="1070"/>
      <c r="BM112" s="1070"/>
    </row>
    <row r="113" spans="1:65" s="136" customFormat="1" ht="20.25" customHeight="1">
      <c r="A113" s="125"/>
      <c r="B113" s="739"/>
      <c r="C113" s="739"/>
      <c r="D113" s="1071"/>
      <c r="E113" s="1071"/>
      <c r="F113" s="1071"/>
      <c r="G113" s="1071"/>
      <c r="H113" s="1071"/>
      <c r="I113" s="1071"/>
      <c r="J113" s="1071"/>
      <c r="K113" s="1071"/>
      <c r="L113" s="1071"/>
      <c r="M113" s="1071"/>
      <c r="N113" s="1071"/>
      <c r="O113" s="1071"/>
      <c r="P113" s="1071"/>
      <c r="Q113" s="1071"/>
      <c r="R113" s="1071"/>
      <c r="S113" s="1071"/>
      <c r="T113" s="1071"/>
      <c r="U113" s="1071"/>
      <c r="V113" s="1071"/>
      <c r="W113" s="1071"/>
      <c r="X113" s="1071"/>
      <c r="Y113" s="1071"/>
      <c r="Z113" s="1071"/>
      <c r="AA113" s="1071"/>
      <c r="AB113" s="1071"/>
      <c r="AC113" s="1071"/>
      <c r="AD113" s="1071"/>
      <c r="AE113" s="1071"/>
      <c r="AF113" s="1071"/>
      <c r="AG113" s="1071"/>
      <c r="AH113" s="1071"/>
      <c r="AI113" s="1071"/>
      <c r="AJ113" s="1071"/>
      <c r="AK113" s="1071"/>
      <c r="AL113" s="1071"/>
      <c r="AM113" s="1071"/>
      <c r="AN113" s="1071"/>
      <c r="AO113" s="1071"/>
      <c r="AP113" s="1071"/>
      <c r="AQ113" s="1071"/>
      <c r="AR113" s="1071"/>
      <c r="AS113" s="1071"/>
      <c r="AT113" s="1071"/>
      <c r="AU113" s="1071"/>
      <c r="AV113" s="1071"/>
      <c r="AW113" s="1071"/>
      <c r="AX113" s="1070"/>
      <c r="AY113" s="1070"/>
      <c r="AZ113" s="1070"/>
      <c r="BA113" s="1070"/>
      <c r="BB113" s="1070"/>
      <c r="BC113" s="1070"/>
      <c r="BD113" s="1070"/>
      <c r="BE113" s="1070"/>
      <c r="BF113" s="1070"/>
      <c r="BG113" s="1070"/>
      <c r="BH113" s="1070"/>
      <c r="BI113" s="1070"/>
      <c r="BJ113" s="1070"/>
      <c r="BK113" s="1070"/>
      <c r="BL113" s="1070"/>
      <c r="BM113" s="1070"/>
    </row>
    <row r="114" spans="1:65" s="136" customFormat="1" ht="20.25" customHeight="1">
      <c r="A114" s="125"/>
      <c r="B114" s="739" t="s">
        <v>432</v>
      </c>
      <c r="C114" s="739"/>
      <c r="D114" s="977" t="str">
        <f>IF(AX111="OK","L'INVESTIMENTO GARANTISCE PRESTAZIONI ECONOMICHE O AMBIENTALI SUFFICIENTI","L'INVESTIMENTO NON GARANTISCE PRESTAZIONI ECONOMICHE O AMBIENTALI SUFFICIENTI")</f>
        <v>L'INVESTIMENTO NON GARANTISCE PRESTAZIONI ECONOMICHE O AMBIENTALI SUFFICIENTI</v>
      </c>
      <c r="E114" s="977"/>
      <c r="F114" s="977"/>
      <c r="G114" s="977"/>
      <c r="H114" s="977"/>
      <c r="I114" s="977"/>
      <c r="J114" s="977"/>
      <c r="K114" s="977"/>
      <c r="L114" s="977"/>
      <c r="M114" s="977"/>
      <c r="N114" s="977"/>
      <c r="O114" s="977"/>
      <c r="P114" s="977"/>
      <c r="Q114" s="977"/>
      <c r="R114" s="977"/>
      <c r="S114" s="977"/>
      <c r="T114" s="977"/>
      <c r="U114" s="977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7"/>
      <c r="AG114" s="977"/>
      <c r="AH114" s="977"/>
      <c r="AI114" s="977"/>
      <c r="AJ114" s="977"/>
      <c r="AK114" s="977"/>
      <c r="AL114" s="977"/>
      <c r="AM114" s="977"/>
      <c r="AN114" s="977"/>
      <c r="AO114" s="977"/>
      <c r="AP114" s="977"/>
      <c r="AQ114" s="977"/>
      <c r="AR114" s="977"/>
      <c r="AS114" s="977"/>
      <c r="AT114" s="977"/>
      <c r="AU114" s="977"/>
      <c r="AV114" s="977"/>
      <c r="AW114" s="977"/>
      <c r="AX114" s="978"/>
      <c r="AY114" s="978"/>
      <c r="AZ114" s="978"/>
      <c r="BA114" s="978"/>
      <c r="BB114" s="978"/>
      <c r="BC114" s="978"/>
      <c r="BD114" s="978"/>
      <c r="BE114" s="978"/>
      <c r="BF114" s="978"/>
      <c r="BG114" s="978"/>
      <c r="BH114" s="978"/>
      <c r="BI114" s="978"/>
      <c r="BJ114" s="978"/>
      <c r="BK114" s="978"/>
      <c r="BL114" s="978"/>
      <c r="BM114" s="978"/>
    </row>
    <row r="115" spans="1:65" s="136" customFormat="1" ht="20.25" customHeight="1">
      <c r="A115" s="125"/>
      <c r="B115" s="739"/>
      <c r="C115" s="739"/>
      <c r="D115" s="977"/>
      <c r="E115" s="977"/>
      <c r="F115" s="977"/>
      <c r="G115" s="977"/>
      <c r="H115" s="977"/>
      <c r="I115" s="977"/>
      <c r="J115" s="977"/>
      <c r="K115" s="977"/>
      <c r="L115" s="977"/>
      <c r="M115" s="977"/>
      <c r="N115" s="977"/>
      <c r="O115" s="977"/>
      <c r="P115" s="977"/>
      <c r="Q115" s="977"/>
      <c r="R115" s="977"/>
      <c r="S115" s="977"/>
      <c r="T115" s="977"/>
      <c r="U115" s="977"/>
      <c r="V115" s="977"/>
      <c r="W115" s="977"/>
      <c r="X115" s="977"/>
      <c r="Y115" s="977"/>
      <c r="Z115" s="977"/>
      <c r="AA115" s="977"/>
      <c r="AB115" s="977"/>
      <c r="AC115" s="977"/>
      <c r="AD115" s="977"/>
      <c r="AE115" s="977"/>
      <c r="AF115" s="977"/>
      <c r="AG115" s="977"/>
      <c r="AH115" s="977"/>
      <c r="AI115" s="977"/>
      <c r="AJ115" s="977"/>
      <c r="AK115" s="977"/>
      <c r="AL115" s="977"/>
      <c r="AM115" s="977"/>
      <c r="AN115" s="977"/>
      <c r="AO115" s="977"/>
      <c r="AP115" s="977"/>
      <c r="AQ115" s="977"/>
      <c r="AR115" s="977"/>
      <c r="AS115" s="977"/>
      <c r="AT115" s="977"/>
      <c r="AU115" s="977"/>
      <c r="AV115" s="977"/>
      <c r="AW115" s="977"/>
      <c r="AX115" s="978"/>
      <c r="AY115" s="978"/>
      <c r="AZ115" s="978"/>
      <c r="BA115" s="978"/>
      <c r="BB115" s="978"/>
      <c r="BC115" s="978"/>
      <c r="BD115" s="978"/>
      <c r="BE115" s="978"/>
      <c r="BF115" s="978"/>
      <c r="BG115" s="978"/>
      <c r="BH115" s="978"/>
      <c r="BI115" s="978"/>
      <c r="BJ115" s="978"/>
      <c r="BK115" s="978"/>
      <c r="BL115" s="978"/>
      <c r="BM115" s="978"/>
    </row>
    <row r="116" spans="1:65" s="136" customFormat="1" ht="20.25" customHeight="1">
      <c r="A116" s="125"/>
      <c r="B116" s="739"/>
      <c r="C116" s="739"/>
      <c r="D116" s="977"/>
      <c r="E116" s="977"/>
      <c r="F116" s="977"/>
      <c r="G116" s="977"/>
      <c r="H116" s="977"/>
      <c r="I116" s="977"/>
      <c r="J116" s="977"/>
      <c r="K116" s="977"/>
      <c r="L116" s="977"/>
      <c r="M116" s="977"/>
      <c r="N116" s="977"/>
      <c r="O116" s="977"/>
      <c r="P116" s="977"/>
      <c r="Q116" s="977"/>
      <c r="R116" s="977"/>
      <c r="S116" s="977"/>
      <c r="T116" s="977"/>
      <c r="U116" s="977"/>
      <c r="V116" s="977"/>
      <c r="W116" s="977"/>
      <c r="X116" s="977"/>
      <c r="Y116" s="977"/>
      <c r="Z116" s="977"/>
      <c r="AA116" s="977"/>
      <c r="AB116" s="977"/>
      <c r="AC116" s="977"/>
      <c r="AD116" s="977"/>
      <c r="AE116" s="977"/>
      <c r="AF116" s="977"/>
      <c r="AG116" s="977"/>
      <c r="AH116" s="977"/>
      <c r="AI116" s="977"/>
      <c r="AJ116" s="977"/>
      <c r="AK116" s="977"/>
      <c r="AL116" s="977"/>
      <c r="AM116" s="977"/>
      <c r="AN116" s="977"/>
      <c r="AO116" s="977"/>
      <c r="AP116" s="977"/>
      <c r="AQ116" s="977"/>
      <c r="AR116" s="977"/>
      <c r="AS116" s="977"/>
      <c r="AT116" s="977"/>
      <c r="AU116" s="977"/>
      <c r="AV116" s="977"/>
      <c r="AW116" s="977"/>
      <c r="AX116" s="978"/>
      <c r="AY116" s="978"/>
      <c r="AZ116" s="978"/>
      <c r="BA116" s="978"/>
      <c r="BB116" s="978"/>
      <c r="BC116" s="978"/>
      <c r="BD116" s="978"/>
      <c r="BE116" s="978"/>
      <c r="BF116" s="978"/>
      <c r="BG116" s="978"/>
      <c r="BH116" s="978"/>
      <c r="BI116" s="978"/>
      <c r="BJ116" s="978"/>
      <c r="BK116" s="978"/>
      <c r="BL116" s="978"/>
      <c r="BM116" s="978"/>
    </row>
    <row r="117" spans="1:65" s="136" customFormat="1" ht="20.25" customHeight="1">
      <c r="A117" s="125"/>
      <c r="B117" s="138"/>
      <c r="C117" s="138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</row>
    <row r="118" spans="1:65" s="136" customFormat="1" ht="20.25" customHeight="1">
      <c r="A118" s="125"/>
      <c r="B118" s="138"/>
      <c r="C118" s="138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</row>
    <row r="119" spans="1:65" s="136" customFormat="1" ht="20.25" customHeight="1">
      <c r="A119" s="125"/>
      <c r="B119" s="138"/>
      <c r="C119" s="138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</row>
    <row r="120" spans="1:65" s="136" customFormat="1" ht="20.25" customHeight="1">
      <c r="A120" s="125"/>
      <c r="B120" s="138"/>
      <c r="C120" s="138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</row>
    <row r="121" spans="1:65" s="136" customFormat="1" ht="20.25" customHeight="1">
      <c r="A121" s="125"/>
      <c r="B121" s="138"/>
      <c r="C121" s="138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</row>
    <row r="122" spans="1:65" s="136" customFormat="1" ht="20.25" customHeight="1">
      <c r="A122" s="125"/>
      <c r="B122" s="138"/>
      <c r="C122" s="138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</row>
    <row r="123" spans="1:65" s="136" customFormat="1" ht="20.25" customHeight="1">
      <c r="A123" s="125"/>
      <c r="B123" s="138"/>
      <c r="C123" s="138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</row>
    <row r="124" spans="1:65" s="136" customFormat="1" ht="20.25" customHeight="1">
      <c r="A124" s="125"/>
      <c r="B124" s="138"/>
      <c r="C124" s="138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</row>
    <row r="125" spans="1:65" s="136" customFormat="1" ht="20.25" customHeight="1">
      <c r="A125" s="125"/>
      <c r="B125" s="138"/>
      <c r="C125" s="138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1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</row>
    <row r="126" spans="1:65" s="136" customFormat="1" ht="20.25" customHeight="1">
      <c r="A126" s="125"/>
      <c r="B126" s="138"/>
      <c r="C126" s="138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</row>
    <row r="127" spans="1:65" s="136" customFormat="1" ht="20.25" customHeight="1">
      <c r="A127" s="125"/>
      <c r="B127" s="138"/>
      <c r="C127" s="138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191"/>
      <c r="BC127" s="191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</row>
    <row r="128" spans="1:65" s="136" customFormat="1" ht="20.25" customHeight="1">
      <c r="A128" s="125"/>
      <c r="B128" s="138"/>
      <c r="C128" s="138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</row>
    <row r="129" spans="1:65" s="136" customFormat="1" ht="20.25" customHeight="1">
      <c r="A129" s="125"/>
      <c r="B129" s="138"/>
      <c r="C129" s="138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  <c r="BA129" s="191"/>
      <c r="BB129" s="191"/>
      <c r="BC129" s="191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</row>
    <row r="130" spans="1:65" s="136" customFormat="1" ht="20.25" customHeight="1">
      <c r="A130" s="125"/>
      <c r="B130" s="138"/>
      <c r="C130" s="138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</row>
    <row r="131" spans="1:65" s="136" customFormat="1" ht="20.25" customHeight="1">
      <c r="A131" s="125"/>
      <c r="B131" s="138"/>
      <c r="C131" s="138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</row>
    <row r="132" spans="1:65" s="136" customFormat="1" ht="20.25" customHeight="1">
      <c r="A132" s="125"/>
      <c r="B132" s="138"/>
      <c r="C132" s="138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</row>
    <row r="133" spans="1:65" s="136" customFormat="1" ht="20.25" customHeight="1">
      <c r="A133" s="125"/>
      <c r="B133" s="138"/>
      <c r="C133" s="138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1"/>
      <c r="BC133" s="19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</row>
    <row r="134" spans="1:65" s="136" customFormat="1" ht="20.25" customHeight="1">
      <c r="A134" s="125"/>
      <c r="B134" s="138"/>
      <c r="C134" s="138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</row>
    <row r="135" spans="1:65" s="136" customFormat="1" ht="20.25" customHeight="1">
      <c r="A135" s="125"/>
      <c r="B135" s="138"/>
      <c r="C135" s="138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191"/>
      <c r="BC135" s="191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</row>
    <row r="136" spans="1:65" s="136" customFormat="1" ht="20.25" customHeight="1">
      <c r="A136" s="125"/>
      <c r="B136" s="138"/>
      <c r="C136" s="138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</row>
    <row r="137" spans="1:65" s="136" customFormat="1" ht="20.25" customHeight="1">
      <c r="A137" s="125"/>
      <c r="B137" s="138"/>
      <c r="C137" s="138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</row>
    <row r="138" spans="1:65" s="136" customFormat="1" ht="20.25" customHeight="1">
      <c r="A138" s="125"/>
      <c r="B138" s="138"/>
      <c r="C138" s="138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</row>
    <row r="139" spans="1:65" s="136" customFormat="1" ht="20.25" customHeight="1">
      <c r="A139" s="125"/>
      <c r="B139" s="138"/>
      <c r="C139" s="138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191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</row>
    <row r="140" spans="1:65" s="136" customFormat="1" ht="20.25" customHeight="1">
      <c r="A140" s="125"/>
      <c r="B140" s="138"/>
      <c r="C140" s="138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</row>
    <row r="141" spans="1:65" s="136" customFormat="1" ht="20.25" customHeight="1">
      <c r="A141" s="125"/>
      <c r="B141" s="138"/>
      <c r="C141" s="138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</row>
    <row r="142" spans="1:65" s="136" customFormat="1" ht="20.25" customHeight="1">
      <c r="A142" s="125"/>
      <c r="B142" s="138"/>
      <c r="C142" s="138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</row>
    <row r="143" spans="1:65" s="136" customFormat="1" ht="20.25" customHeight="1">
      <c r="A143" s="125"/>
      <c r="B143" s="138"/>
      <c r="C143" s="138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1"/>
      <c r="BA143" s="191"/>
      <c r="BB143" s="191"/>
      <c r="BC143" s="191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</row>
    <row r="144" spans="1:65" s="136" customFormat="1" ht="20.25" customHeight="1">
      <c r="A144" s="125"/>
      <c r="B144" s="138"/>
      <c r="C144" s="138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</row>
    <row r="145" spans="1:65" s="136" customFormat="1" ht="20.25" customHeight="1">
      <c r="A145" s="125"/>
      <c r="B145" s="138"/>
      <c r="C145" s="138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1"/>
      <c r="AZ145" s="191"/>
      <c r="BA145" s="191"/>
      <c r="BB145" s="191"/>
      <c r="BC145" s="191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</row>
    <row r="146" spans="1:65" s="136" customFormat="1" ht="20.25" customHeight="1">
      <c r="A146" s="125"/>
      <c r="B146" s="138"/>
      <c r="C146" s="138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</row>
    <row r="147" spans="1:65" s="136" customFormat="1" ht="20.25" customHeight="1">
      <c r="A147" s="125"/>
      <c r="B147" s="138"/>
      <c r="C147" s="138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/>
      <c r="BA147" s="191"/>
      <c r="BB147" s="191"/>
      <c r="BC147" s="191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</row>
    <row r="148" spans="1:65" s="136" customFormat="1" ht="20.25" customHeight="1">
      <c r="A148" s="125"/>
      <c r="B148" s="138"/>
      <c r="C148" s="138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</row>
    <row r="149" spans="1:65" s="136" customFormat="1" ht="20.25" customHeight="1">
      <c r="A149" s="125"/>
      <c r="B149" s="138"/>
      <c r="C149" s="138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191"/>
      <c r="BC149" s="191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</row>
    <row r="150" s="136" customFormat="1" ht="20.25" customHeight="1">
      <c r="A150" s="125"/>
    </row>
    <row r="151" s="136" customFormat="1" ht="20.25" customHeight="1">
      <c r="A151" s="125"/>
    </row>
    <row r="152" s="136" customFormat="1" ht="20.25" customHeight="1">
      <c r="A152" s="125"/>
    </row>
    <row r="153" spans="1:57" s="136" customFormat="1" ht="20.25" customHeight="1">
      <c r="A153" s="125"/>
      <c r="B153" s="133"/>
      <c r="C153" s="134"/>
      <c r="D153" s="147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689"/>
      <c r="AY153" s="689"/>
      <c r="AZ153" s="689"/>
      <c r="BA153" s="689"/>
      <c r="BB153" s="135"/>
      <c r="BC153" s="135"/>
      <c r="BD153" s="135"/>
      <c r="BE153" s="137"/>
    </row>
    <row r="154" spans="1:57" s="136" customFormat="1" ht="20.25" customHeight="1">
      <c r="A154" s="125"/>
      <c r="B154" s="133"/>
      <c r="C154" s="134"/>
      <c r="D154" s="147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689"/>
      <c r="AY154" s="689"/>
      <c r="AZ154" s="689"/>
      <c r="BA154" s="689"/>
      <c r="BB154" s="135"/>
      <c r="BC154" s="135"/>
      <c r="BD154" s="135"/>
      <c r="BE154" s="137"/>
    </row>
    <row r="155" spans="50:53" ht="20.25" customHeight="1">
      <c r="AX155" s="148"/>
      <c r="AY155" s="148"/>
      <c r="AZ155" s="148"/>
      <c r="BA155" s="148"/>
    </row>
    <row r="156" spans="50:53" ht="20.25" customHeight="1">
      <c r="AX156" s="148"/>
      <c r="AY156" s="148"/>
      <c r="AZ156" s="148"/>
      <c r="BA156" s="148"/>
    </row>
    <row r="157" spans="50:53" ht="20.25" customHeight="1">
      <c r="AX157" s="148"/>
      <c r="AY157" s="148"/>
      <c r="AZ157" s="148"/>
      <c r="BA157" s="148"/>
    </row>
    <row r="158" spans="50:53" ht="20.25" customHeight="1">
      <c r="AX158" s="148"/>
      <c r="AY158" s="148"/>
      <c r="AZ158" s="148"/>
      <c r="BA158" s="148"/>
    </row>
    <row r="159" spans="50:53" ht="20.25" customHeight="1">
      <c r="AX159" s="148"/>
      <c r="AY159" s="148"/>
      <c r="AZ159" s="148"/>
      <c r="BA159" s="148"/>
    </row>
    <row r="160" spans="50:53" ht="20.25" customHeight="1">
      <c r="AX160" s="148"/>
      <c r="AY160" s="148"/>
      <c r="AZ160" s="148"/>
      <c r="BA160" s="148"/>
    </row>
    <row r="161" spans="50:53" ht="20.25" customHeight="1">
      <c r="AX161" s="842"/>
      <c r="AY161" s="842"/>
      <c r="AZ161" s="842"/>
      <c r="BA161" s="842"/>
    </row>
    <row r="162" spans="50:53" ht="20.25" customHeight="1">
      <c r="AX162" s="842"/>
      <c r="AY162" s="842"/>
      <c r="AZ162" s="842"/>
      <c r="BA162" s="842"/>
    </row>
    <row r="163" spans="50:53" ht="20.25" customHeight="1">
      <c r="AX163" s="842"/>
      <c r="AY163" s="842"/>
      <c r="AZ163" s="842"/>
      <c r="BA163" s="842"/>
    </row>
    <row r="164" spans="50:53" ht="20.25" customHeight="1">
      <c r="AX164" s="842"/>
      <c r="AY164" s="842"/>
      <c r="AZ164" s="842"/>
      <c r="BA164" s="842"/>
    </row>
    <row r="165" spans="50:53" ht="20.25" customHeight="1">
      <c r="AX165" s="842"/>
      <c r="AY165" s="842"/>
      <c r="AZ165" s="842"/>
      <c r="BA165" s="842"/>
    </row>
  </sheetData>
  <sheetProtection sheet="1"/>
  <mergeCells count="143">
    <mergeCell ref="D68:BM69"/>
    <mergeCell ref="B114:C116"/>
    <mergeCell ref="D114:AW116"/>
    <mergeCell ref="AX114:BM116"/>
    <mergeCell ref="D77:AB80"/>
    <mergeCell ref="AC77:AP80"/>
    <mergeCell ref="AQ77:AT80"/>
    <mergeCell ref="B111:C113"/>
    <mergeCell ref="D111:AW113"/>
    <mergeCell ref="AX111:BM113"/>
    <mergeCell ref="B101:C104"/>
    <mergeCell ref="B73:C76"/>
    <mergeCell ref="AC73:AP76"/>
    <mergeCell ref="B77:C80"/>
    <mergeCell ref="BJ77:BM80"/>
    <mergeCell ref="BJ85:BM88"/>
    <mergeCell ref="AU77:AY80"/>
    <mergeCell ref="BJ73:BM76"/>
    <mergeCell ref="AZ85:BI88"/>
    <mergeCell ref="B81:C84"/>
    <mergeCell ref="B85:C88"/>
    <mergeCell ref="B97:C100"/>
    <mergeCell ref="AQ89:AT92"/>
    <mergeCell ref="BJ105:BM108"/>
    <mergeCell ref="BJ97:BM100"/>
    <mergeCell ref="BJ89:BM92"/>
    <mergeCell ref="B89:C92"/>
    <mergeCell ref="D89:AB92"/>
    <mergeCell ref="AC89:AP92"/>
    <mergeCell ref="AU93:AY96"/>
    <mergeCell ref="B27:C29"/>
    <mergeCell ref="AI27:AZ29"/>
    <mergeCell ref="B105:C108"/>
    <mergeCell ref="D73:AB76"/>
    <mergeCell ref="B64:C66"/>
    <mergeCell ref="AZ77:BI80"/>
    <mergeCell ref="AU81:AY84"/>
    <mergeCell ref="AZ105:BI108"/>
    <mergeCell ref="AZ81:BI84"/>
    <mergeCell ref="AU101:AY104"/>
    <mergeCell ref="D85:AB88"/>
    <mergeCell ref="AQ73:AT76"/>
    <mergeCell ref="AU73:AY76"/>
    <mergeCell ref="AZ73:BI76"/>
    <mergeCell ref="B21:C23"/>
    <mergeCell ref="B61:C63"/>
    <mergeCell ref="D61:AW63"/>
    <mergeCell ref="B24:C26"/>
    <mergeCell ref="AX33:BA33"/>
    <mergeCell ref="AI24:AZ26"/>
    <mergeCell ref="AQ97:AT100"/>
    <mergeCell ref="AU97:AY100"/>
    <mergeCell ref="AX163:BA163"/>
    <mergeCell ref="AX164:BA164"/>
    <mergeCell ref="AZ101:BI104"/>
    <mergeCell ref="BA27:BC29"/>
    <mergeCell ref="AX153:BA153"/>
    <mergeCell ref="D35:BC37"/>
    <mergeCell ref="AX154:BA154"/>
    <mergeCell ref="AU89:AY92"/>
    <mergeCell ref="AX165:BA165"/>
    <mergeCell ref="AX61:BM63"/>
    <mergeCell ref="D101:AB104"/>
    <mergeCell ref="AC101:AP104"/>
    <mergeCell ref="AC81:AP84"/>
    <mergeCell ref="D97:AB100"/>
    <mergeCell ref="AX161:BA161"/>
    <mergeCell ref="AX162:BA162"/>
    <mergeCell ref="AQ81:AT84"/>
    <mergeCell ref="AC85:AP88"/>
    <mergeCell ref="B15:C17"/>
    <mergeCell ref="AI15:AZ17"/>
    <mergeCell ref="BA15:BC17"/>
    <mergeCell ref="B58:C60"/>
    <mergeCell ref="D58:AW60"/>
    <mergeCell ref="AX58:BM60"/>
    <mergeCell ref="BD47:BM49"/>
    <mergeCell ref="B38:C40"/>
    <mergeCell ref="B30:C32"/>
    <mergeCell ref="BA24:BC26"/>
    <mergeCell ref="AI12:AZ14"/>
    <mergeCell ref="BA12:BC14"/>
    <mergeCell ref="BD53:BM55"/>
    <mergeCell ref="B53:C55"/>
    <mergeCell ref="B50:C52"/>
    <mergeCell ref="D50:BC52"/>
    <mergeCell ref="AI18:BC20"/>
    <mergeCell ref="BD35:BM37"/>
    <mergeCell ref="BD50:BM52"/>
    <mergeCell ref="D53:BC55"/>
    <mergeCell ref="BD38:BM40"/>
    <mergeCell ref="D44:BC46"/>
    <mergeCell ref="BD44:BM46"/>
    <mergeCell ref="B41:C43"/>
    <mergeCell ref="BD41:BM43"/>
    <mergeCell ref="D41:BC43"/>
    <mergeCell ref="D38:BC40"/>
    <mergeCell ref="BD27:BM29"/>
    <mergeCell ref="BD30:BM32"/>
    <mergeCell ref="D12:AH14"/>
    <mergeCell ref="D15:AH17"/>
    <mergeCell ref="D24:AH29"/>
    <mergeCell ref="D18:AH20"/>
    <mergeCell ref="D21:AH23"/>
    <mergeCell ref="D30:BC32"/>
    <mergeCell ref="AI21:AZ23"/>
    <mergeCell ref="BA21:BC23"/>
    <mergeCell ref="BD8:BM11"/>
    <mergeCell ref="BD12:BM14"/>
    <mergeCell ref="BD15:BM17"/>
    <mergeCell ref="BD18:BM20"/>
    <mergeCell ref="BD21:BM23"/>
    <mergeCell ref="BD24:BM26"/>
    <mergeCell ref="B8:C11"/>
    <mergeCell ref="B35:C37"/>
    <mergeCell ref="B47:C49"/>
    <mergeCell ref="D47:BC49"/>
    <mergeCell ref="B18:C20"/>
    <mergeCell ref="AI8:AZ11"/>
    <mergeCell ref="BA8:BC11"/>
    <mergeCell ref="D8:AH11"/>
    <mergeCell ref="B44:C46"/>
    <mergeCell ref="B12:C14"/>
    <mergeCell ref="BJ93:BM96"/>
    <mergeCell ref="BJ81:BM84"/>
    <mergeCell ref="BJ101:BM104"/>
    <mergeCell ref="D81:AB84"/>
    <mergeCell ref="AZ89:BI92"/>
    <mergeCell ref="AQ101:AT104"/>
    <mergeCell ref="AQ85:AT88"/>
    <mergeCell ref="AU85:AY88"/>
    <mergeCell ref="AZ97:BI100"/>
    <mergeCell ref="AC97:AP100"/>
    <mergeCell ref="A1:BN2"/>
    <mergeCell ref="D105:AY108"/>
    <mergeCell ref="BP77:BS80"/>
    <mergeCell ref="D64:AW66"/>
    <mergeCell ref="AX64:BM66"/>
    <mergeCell ref="B93:C96"/>
    <mergeCell ref="D93:AB96"/>
    <mergeCell ref="AC93:AP96"/>
    <mergeCell ref="AQ93:AT96"/>
    <mergeCell ref="AZ93:BI96"/>
  </mergeCells>
  <conditionalFormatting sqref="AX58:BM63">
    <cfRule type="cellIs" priority="9" dxfId="2" operator="equal" stopIfTrue="1">
      <formula>"OK"</formula>
    </cfRule>
    <cfRule type="cellIs" priority="10" dxfId="2" operator="equal" stopIfTrue="1">
      <formula>"SI"</formula>
    </cfRule>
    <cfRule type="cellIs" priority="11" dxfId="0" operator="equal" stopIfTrue="1">
      <formula>"NO"</formula>
    </cfRule>
    <cfRule type="cellIs" priority="12" dxfId="0" operator="equal" stopIfTrue="1">
      <formula>"SI"</formula>
    </cfRule>
  </conditionalFormatting>
  <conditionalFormatting sqref="BD109:BM110 BJ77 BJ81 BJ85 BJ105 BJ89 BJ93 BJ97 BJ101 BD117:BM149">
    <cfRule type="cellIs" priority="7" dxfId="0" operator="equal" stopIfTrue="1">
      <formula>"NO"</formula>
    </cfRule>
    <cfRule type="cellIs" priority="8" dxfId="2" operator="equal" stopIfTrue="1">
      <formula>"OK"</formula>
    </cfRule>
  </conditionalFormatting>
  <conditionalFormatting sqref="BP77">
    <cfRule type="cellIs" priority="5" dxfId="0" operator="equal" stopIfTrue="1">
      <formula>"NO"</formula>
    </cfRule>
    <cfRule type="cellIs" priority="6" dxfId="2" operator="equal" stopIfTrue="1">
      <formula>"OK"</formula>
    </cfRule>
  </conditionalFormatting>
  <conditionalFormatting sqref="AX111:BM113">
    <cfRule type="cellIs" priority="1" dxfId="2" operator="equal" stopIfTrue="1">
      <formula>"OK"</formula>
    </cfRule>
    <cfRule type="cellIs" priority="2" dxfId="2" operator="equal" stopIfTrue="1">
      <formula>"SI"</formula>
    </cfRule>
    <cfRule type="cellIs" priority="3" dxfId="0" operator="equal" stopIfTrue="1">
      <formula>"NO"</formula>
    </cfRule>
    <cfRule type="cellIs" priority="4" dxfId="0" operator="equal" stopIfTrue="1">
      <formula>"SI"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2"/>
  <headerFooter alignWithMargins="0">
    <oddHeader>&amp;C&amp;18Regione Liguria - Piano Aziendale di Sviluppo&amp;R&amp;12SOTTOMISURA 4.1</oddHeader>
    <oddFooter>&amp;C&amp;14&amp;A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396"/>
  <sheetViews>
    <sheetView showGridLines="0" view="pageBreakPreview" zoomScale="67" zoomScaleNormal="60" zoomScaleSheetLayoutView="67" zoomScalePageLayoutView="50" workbookViewId="0" topLeftCell="A14">
      <selection activeCell="AB121" sqref="AB121"/>
    </sheetView>
  </sheetViews>
  <sheetFormatPr defaultColWidth="3.8515625" defaultRowHeight="20.25" customHeight="1"/>
  <cols>
    <col min="1" max="1" width="4.421875" style="92" customWidth="1"/>
    <col min="2" max="47" width="3.8515625" style="92" customWidth="1"/>
    <col min="48" max="48" width="3.8515625" style="90" customWidth="1"/>
    <col min="49" max="60" width="3.8515625" style="92" customWidth="1"/>
    <col min="61" max="61" width="4.421875" style="92" customWidth="1"/>
    <col min="62" max="16384" width="3.8515625" style="92" customWidth="1"/>
  </cols>
  <sheetData>
    <row r="1" spans="2:60" s="40" customFormat="1" ht="18">
      <c r="B1" s="1095" t="s">
        <v>487</v>
      </c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  <c r="Q1" s="1095"/>
      <c r="R1" s="1095"/>
      <c r="S1" s="1095"/>
      <c r="T1" s="1095"/>
      <c r="U1" s="1095"/>
      <c r="V1" s="1095"/>
      <c r="W1" s="1095"/>
      <c r="X1" s="1095"/>
      <c r="Y1" s="1095"/>
      <c r="Z1" s="1095"/>
      <c r="AA1" s="1095"/>
      <c r="AB1" s="1095"/>
      <c r="AC1" s="1095"/>
      <c r="AD1" s="1095"/>
      <c r="AE1" s="1095"/>
      <c r="AF1" s="1095"/>
      <c r="AG1" s="1095"/>
      <c r="AH1" s="1095"/>
      <c r="AI1" s="1095"/>
      <c r="AJ1" s="1095"/>
      <c r="AK1" s="1095"/>
      <c r="AL1" s="1095"/>
      <c r="AM1" s="1095"/>
      <c r="AN1" s="1095"/>
      <c r="AO1" s="1095"/>
      <c r="AP1" s="1095"/>
      <c r="AQ1" s="1095"/>
      <c r="AR1" s="1095"/>
      <c r="AS1" s="1095"/>
      <c r="AT1" s="1095"/>
      <c r="AU1" s="1095"/>
      <c r="AV1" s="1095"/>
      <c r="AW1" s="1095"/>
      <c r="AX1" s="1095"/>
      <c r="AY1" s="1095"/>
      <c r="AZ1" s="1095"/>
      <c r="BA1" s="1095"/>
      <c r="BB1" s="1095"/>
      <c r="BC1" s="1095"/>
      <c r="BD1" s="1095"/>
      <c r="BE1" s="1095"/>
      <c r="BF1" s="1095"/>
      <c r="BG1" s="1095"/>
      <c r="BH1" s="1095"/>
    </row>
    <row r="2" spans="2:60" s="195" customFormat="1" ht="30" customHeight="1"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5"/>
      <c r="R2" s="1095"/>
      <c r="S2" s="1095"/>
      <c r="T2" s="1095"/>
      <c r="U2" s="1095"/>
      <c r="V2" s="1095"/>
      <c r="W2" s="1095"/>
      <c r="X2" s="1095"/>
      <c r="Y2" s="1095"/>
      <c r="Z2" s="1095"/>
      <c r="AA2" s="1095"/>
      <c r="AB2" s="1095"/>
      <c r="AC2" s="1095"/>
      <c r="AD2" s="1095"/>
      <c r="AE2" s="1095"/>
      <c r="AF2" s="1095"/>
      <c r="AG2" s="1095"/>
      <c r="AH2" s="1095"/>
      <c r="AI2" s="1095"/>
      <c r="AJ2" s="1095"/>
      <c r="AK2" s="1095"/>
      <c r="AL2" s="1095"/>
      <c r="AM2" s="1095"/>
      <c r="AN2" s="1095"/>
      <c r="AO2" s="1095"/>
      <c r="AP2" s="1095"/>
      <c r="AQ2" s="1095"/>
      <c r="AR2" s="1095"/>
      <c r="AS2" s="1095"/>
      <c r="AT2" s="1095"/>
      <c r="AU2" s="1095"/>
      <c r="AV2" s="1095"/>
      <c r="AW2" s="1095"/>
      <c r="AX2" s="1095"/>
      <c r="AY2" s="1095"/>
      <c r="AZ2" s="1095"/>
      <c r="BA2" s="1095"/>
      <c r="BB2" s="1095"/>
      <c r="BC2" s="1095"/>
      <c r="BD2" s="1095"/>
      <c r="BE2" s="1095"/>
      <c r="BF2" s="1095"/>
      <c r="BG2" s="1095"/>
      <c r="BH2" s="1095"/>
    </row>
    <row r="3" spans="1:48" s="3" customFormat="1" ht="20.25" customHeight="1">
      <c r="A3" s="2"/>
      <c r="B3" s="196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AV3" s="122"/>
    </row>
    <row r="4" spans="1:110" s="37" customFormat="1" ht="20.25" customHeight="1">
      <c r="A4" s="115" t="s">
        <v>645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68"/>
      <c r="AV4" s="68"/>
      <c r="AW4" s="11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</row>
    <row r="5" spans="1:2" s="64" customFormat="1" ht="20.25" customHeight="1">
      <c r="A5" s="199"/>
      <c r="B5" s="200"/>
    </row>
    <row r="6" spans="1:60" s="64" customFormat="1" ht="20.25" customHeight="1">
      <c r="A6" s="199"/>
      <c r="B6" s="1104" t="s">
        <v>549</v>
      </c>
      <c r="C6" s="1104"/>
      <c r="D6" s="1104"/>
      <c r="E6" s="1104"/>
      <c r="F6" s="1104"/>
      <c r="G6" s="1104"/>
      <c r="H6" s="1104"/>
      <c r="I6" s="1104"/>
      <c r="J6" s="1104"/>
      <c r="K6" s="1104"/>
      <c r="L6" s="1104"/>
      <c r="M6" s="1104"/>
      <c r="N6" s="1104"/>
      <c r="O6" s="1104"/>
      <c r="P6" s="1104"/>
      <c r="Q6" s="1104"/>
      <c r="R6" s="1104"/>
      <c r="S6" s="1104"/>
      <c r="T6" s="1104"/>
      <c r="U6" s="1104"/>
      <c r="V6" s="1104"/>
      <c r="W6" s="1104"/>
      <c r="X6" s="1104"/>
      <c r="Y6" s="1104"/>
      <c r="Z6" s="1104"/>
      <c r="AA6" s="1104"/>
      <c r="AB6" s="1104"/>
      <c r="AC6" s="1104"/>
      <c r="AD6" s="1104"/>
      <c r="AE6" s="1104"/>
      <c r="AF6" s="1104"/>
      <c r="AG6" s="1104"/>
      <c r="AH6" s="1104"/>
      <c r="AI6" s="1104"/>
      <c r="AJ6" s="1104"/>
      <c r="AK6" s="1104"/>
      <c r="AL6" s="1104"/>
      <c r="AM6" s="1104"/>
      <c r="AN6" s="1104"/>
      <c r="AO6" s="1104"/>
      <c r="AP6" s="1104"/>
      <c r="AQ6" s="1104"/>
      <c r="AR6" s="1104"/>
      <c r="AS6" s="1104"/>
      <c r="AT6" s="1104"/>
      <c r="AU6" s="1104"/>
      <c r="AV6" s="1104"/>
      <c r="AW6" s="1104"/>
      <c r="AX6" s="1104"/>
      <c r="AY6" s="1104"/>
      <c r="AZ6" s="1104"/>
      <c r="BA6" s="1104"/>
      <c r="BB6" s="1104"/>
      <c r="BC6" s="1104"/>
      <c r="BD6" s="1104"/>
      <c r="BE6" s="1104"/>
      <c r="BF6" s="1104"/>
      <c r="BG6" s="1104"/>
      <c r="BH6" s="1104"/>
    </row>
    <row r="7" spans="1:60" s="64" customFormat="1" ht="20.25" customHeight="1">
      <c r="A7" s="199"/>
      <c r="B7" s="1104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4"/>
      <c r="U7" s="1104"/>
      <c r="V7" s="1104"/>
      <c r="W7" s="1104"/>
      <c r="X7" s="1104"/>
      <c r="Y7" s="1104"/>
      <c r="Z7" s="1104"/>
      <c r="AA7" s="1104"/>
      <c r="AB7" s="1104"/>
      <c r="AC7" s="1104"/>
      <c r="AD7" s="1104"/>
      <c r="AE7" s="1104"/>
      <c r="AF7" s="1104"/>
      <c r="AG7" s="1104"/>
      <c r="AH7" s="1104"/>
      <c r="AI7" s="1104"/>
      <c r="AJ7" s="1104"/>
      <c r="AK7" s="1104"/>
      <c r="AL7" s="1104"/>
      <c r="AM7" s="1104"/>
      <c r="AN7" s="1104"/>
      <c r="AO7" s="1104"/>
      <c r="AP7" s="1104"/>
      <c r="AQ7" s="1104"/>
      <c r="AR7" s="1104"/>
      <c r="AS7" s="1104"/>
      <c r="AT7" s="1104"/>
      <c r="AU7" s="1104"/>
      <c r="AV7" s="1104"/>
      <c r="AW7" s="1104"/>
      <c r="AX7" s="1104"/>
      <c r="AY7" s="1104"/>
      <c r="AZ7" s="1104"/>
      <c r="BA7" s="1104"/>
      <c r="BB7" s="1104"/>
      <c r="BC7" s="1104"/>
      <c r="BD7" s="1104"/>
      <c r="BE7" s="1104"/>
      <c r="BF7" s="1104"/>
      <c r="BG7" s="1104"/>
      <c r="BH7" s="1104"/>
    </row>
    <row r="8" spans="1:2" s="64" customFormat="1" ht="20.25" customHeight="1">
      <c r="A8" s="199"/>
      <c r="B8" s="200"/>
    </row>
    <row r="9" spans="1:57" s="64" customFormat="1" ht="20.25" customHeight="1">
      <c r="A9" s="199" t="s">
        <v>513</v>
      </c>
      <c r="B9" s="201"/>
      <c r="C9" s="10"/>
      <c r="D9" s="1"/>
      <c r="E9" s="17" t="s">
        <v>438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</row>
    <row r="10" spans="2:60" s="91" customFormat="1" ht="20.25" customHeight="1">
      <c r="B10" s="201"/>
      <c r="C10" s="201"/>
      <c r="D10" s="201"/>
      <c r="E10" s="81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64"/>
      <c r="AO10" s="201"/>
      <c r="AP10" s="201"/>
      <c r="AQ10" s="201"/>
      <c r="AR10" s="203"/>
      <c r="AS10" s="201"/>
      <c r="AT10" s="201"/>
      <c r="AU10" s="201"/>
      <c r="AV10" s="201"/>
      <c r="AW10" s="201"/>
      <c r="AX10" s="64"/>
      <c r="AY10" s="201"/>
      <c r="AZ10" s="201"/>
      <c r="BA10" s="203"/>
      <c r="BB10" s="201"/>
      <c r="BC10" s="201"/>
      <c r="BD10" s="201"/>
      <c r="BE10" s="201"/>
      <c r="BF10" s="64"/>
      <c r="BG10" s="64"/>
      <c r="BH10" s="64"/>
    </row>
    <row r="11" spans="1:60" s="91" customFormat="1" ht="20.25" customHeight="1">
      <c r="A11" s="205" t="s">
        <v>514</v>
      </c>
      <c r="B11" s="201"/>
      <c r="C11" s="10"/>
      <c r="D11" s="1"/>
      <c r="E11" s="1084" t="s">
        <v>550</v>
      </c>
      <c r="F11" s="1084"/>
      <c r="G11" s="1084"/>
      <c r="H11" s="1084"/>
      <c r="I11" s="1084"/>
      <c r="J11" s="1084"/>
      <c r="K11" s="1084"/>
      <c r="L11" s="1084"/>
      <c r="M11" s="1084"/>
      <c r="N11" s="1084"/>
      <c r="O11" s="1084"/>
      <c r="P11" s="1084"/>
      <c r="Q11" s="1084"/>
      <c r="R11" s="1084"/>
      <c r="S11" s="1084"/>
      <c r="T11" s="1084"/>
      <c r="U11" s="1084"/>
      <c r="V11" s="1084"/>
      <c r="W11" s="1084"/>
      <c r="X11" s="1084"/>
      <c r="Y11" s="1084"/>
      <c r="Z11" s="1084"/>
      <c r="AA11" s="1084"/>
      <c r="AB11" s="1084"/>
      <c r="AC11" s="1084"/>
      <c r="AD11" s="1084"/>
      <c r="AE11" s="1084"/>
      <c r="AF11" s="1084"/>
      <c r="AG11" s="1084"/>
      <c r="AH11" s="1084"/>
      <c r="AI11" s="1084"/>
      <c r="AJ11" s="1084"/>
      <c r="AK11" s="1084"/>
      <c r="AL11" s="1084"/>
      <c r="AM11" s="1084"/>
      <c r="AN11" s="1084"/>
      <c r="AO11" s="1084"/>
      <c r="AP11" s="1084"/>
      <c r="AQ11" s="1084"/>
      <c r="AR11" s="1084"/>
      <c r="AS11" s="1084"/>
      <c r="AT11" s="1084"/>
      <c r="AU11" s="1084"/>
      <c r="AV11" s="1084"/>
      <c r="AW11" s="1084"/>
      <c r="AX11" s="1084"/>
      <c r="AY11" s="1084"/>
      <c r="AZ11" s="1084"/>
      <c r="BA11" s="1084"/>
      <c r="BB11" s="1084"/>
      <c r="BC11" s="1084"/>
      <c r="BD11" s="1084"/>
      <c r="BE11" s="1084"/>
      <c r="BF11" s="1084"/>
      <c r="BG11" s="1084"/>
      <c r="BH11" s="1084"/>
    </row>
    <row r="12" spans="2:60" s="91" customFormat="1" ht="20.25" customHeight="1">
      <c r="B12" s="201"/>
      <c r="C12" s="201"/>
      <c r="D12" s="201"/>
      <c r="E12" s="1084"/>
      <c r="F12" s="1084"/>
      <c r="G12" s="1084"/>
      <c r="H12" s="1084"/>
      <c r="I12" s="1084"/>
      <c r="J12" s="1084"/>
      <c r="K12" s="1084"/>
      <c r="L12" s="1084"/>
      <c r="M12" s="1084"/>
      <c r="N12" s="1084"/>
      <c r="O12" s="1084"/>
      <c r="P12" s="1084"/>
      <c r="Q12" s="1084"/>
      <c r="R12" s="1084"/>
      <c r="S12" s="1084"/>
      <c r="T12" s="1084"/>
      <c r="U12" s="1084"/>
      <c r="V12" s="1084"/>
      <c r="W12" s="1084"/>
      <c r="X12" s="1084"/>
      <c r="Y12" s="1084"/>
      <c r="Z12" s="1084"/>
      <c r="AA12" s="1084"/>
      <c r="AB12" s="1084"/>
      <c r="AC12" s="1084"/>
      <c r="AD12" s="1084"/>
      <c r="AE12" s="1084"/>
      <c r="AF12" s="1084"/>
      <c r="AG12" s="1084"/>
      <c r="AH12" s="1084"/>
      <c r="AI12" s="1084"/>
      <c r="AJ12" s="1084"/>
      <c r="AK12" s="1084"/>
      <c r="AL12" s="1084"/>
      <c r="AM12" s="1084"/>
      <c r="AN12" s="1084"/>
      <c r="AO12" s="1084"/>
      <c r="AP12" s="1084"/>
      <c r="AQ12" s="1084"/>
      <c r="AR12" s="1084"/>
      <c r="AS12" s="1084"/>
      <c r="AT12" s="1084"/>
      <c r="AU12" s="1084"/>
      <c r="AV12" s="1084"/>
      <c r="AW12" s="1084"/>
      <c r="AX12" s="1084"/>
      <c r="AY12" s="1084"/>
      <c r="AZ12" s="1084"/>
      <c r="BA12" s="1084"/>
      <c r="BB12" s="1084"/>
      <c r="BC12" s="1084"/>
      <c r="BD12" s="1084"/>
      <c r="BE12" s="1084"/>
      <c r="BF12" s="1084"/>
      <c r="BG12" s="1084"/>
      <c r="BH12" s="1084"/>
    </row>
    <row r="13" spans="1:2" s="64" customFormat="1" ht="20.25" customHeight="1">
      <c r="A13" s="199"/>
      <c r="B13" s="200"/>
    </row>
    <row r="14" spans="1:60" s="64" customFormat="1" ht="21" customHeight="1">
      <c r="A14" s="199" t="s">
        <v>515</v>
      </c>
      <c r="B14" s="200"/>
      <c r="C14" s="10"/>
      <c r="D14" s="201"/>
      <c r="E14" s="1096" t="s">
        <v>551</v>
      </c>
      <c r="F14" s="1096"/>
      <c r="G14" s="1096"/>
      <c r="H14" s="1096"/>
      <c r="I14" s="1096"/>
      <c r="J14" s="1096"/>
      <c r="K14" s="1096"/>
      <c r="L14" s="1096"/>
      <c r="M14" s="1096"/>
      <c r="N14" s="1096"/>
      <c r="O14" s="1096"/>
      <c r="P14" s="1096"/>
      <c r="Q14" s="1096"/>
      <c r="R14" s="1096"/>
      <c r="S14" s="1096"/>
      <c r="T14" s="1096"/>
      <c r="U14" s="1096"/>
      <c r="V14" s="1096"/>
      <c r="W14" s="1096"/>
      <c r="X14" s="1096"/>
      <c r="Y14" s="1096"/>
      <c r="Z14" s="1096"/>
      <c r="AA14" s="1096"/>
      <c r="AB14" s="1096"/>
      <c r="AC14" s="1096"/>
      <c r="AD14" s="1096"/>
      <c r="AE14" s="1096"/>
      <c r="AF14" s="1096"/>
      <c r="AG14" s="1096"/>
      <c r="AH14" s="1096"/>
      <c r="AI14" s="1096"/>
      <c r="AJ14" s="1096"/>
      <c r="AK14" s="1096"/>
      <c r="AL14" s="1096"/>
      <c r="AM14" s="1096"/>
      <c r="AN14" s="1096"/>
      <c r="AO14" s="1096"/>
      <c r="AP14" s="1096"/>
      <c r="AQ14" s="1096"/>
      <c r="AR14" s="1096"/>
      <c r="AS14" s="1096"/>
      <c r="AT14" s="1096"/>
      <c r="AU14" s="1096"/>
      <c r="AV14" s="1096"/>
      <c r="AW14" s="1096"/>
      <c r="AX14" s="1096"/>
      <c r="AY14" s="1096"/>
      <c r="AZ14" s="1096"/>
      <c r="BA14" s="1096"/>
      <c r="BB14" s="1096"/>
      <c r="BC14" s="1096"/>
      <c r="BD14" s="1096"/>
      <c r="BE14" s="1096"/>
      <c r="BF14" s="1096"/>
      <c r="BG14" s="1096"/>
      <c r="BH14" s="1096"/>
    </row>
    <row r="15" spans="1:59" s="64" customFormat="1" ht="21" customHeight="1">
      <c r="A15" s="199"/>
      <c r="B15" s="200"/>
      <c r="C15" s="155"/>
      <c r="D15" s="201"/>
      <c r="E15" s="203"/>
      <c r="J15" s="206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</row>
    <row r="16" spans="1:60" s="64" customFormat="1" ht="20.25" customHeight="1">
      <c r="A16" s="199" t="s">
        <v>516</v>
      </c>
      <c r="B16" s="200"/>
      <c r="C16" s="10"/>
      <c r="D16" s="201"/>
      <c r="E16" s="17" t="s">
        <v>586</v>
      </c>
      <c r="Q16" s="241"/>
      <c r="R16" s="241"/>
      <c r="S16" s="241"/>
      <c r="T16" s="1105"/>
      <c r="U16" s="1105"/>
      <c r="V16" s="1105"/>
      <c r="W16" s="1105"/>
      <c r="X16" s="1105"/>
      <c r="Y16" s="1105"/>
      <c r="Z16" s="1105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2"/>
      <c r="BB16" s="242"/>
      <c r="BC16" s="242"/>
      <c r="BD16" s="242"/>
      <c r="BE16" s="242"/>
      <c r="BF16" s="242"/>
      <c r="BG16" s="242"/>
      <c r="BH16" s="242"/>
    </row>
    <row r="17" spans="2:60" s="91" customFormat="1" ht="20.25" customHeight="1">
      <c r="B17" s="201"/>
      <c r="C17" s="201"/>
      <c r="D17" s="20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64"/>
      <c r="AO17" s="201"/>
      <c r="AP17" s="201"/>
      <c r="AQ17" s="201"/>
      <c r="AR17" s="203"/>
      <c r="AS17" s="201"/>
      <c r="AT17" s="201"/>
      <c r="AU17" s="201"/>
      <c r="AV17" s="201"/>
      <c r="AW17" s="201"/>
      <c r="AX17" s="64"/>
      <c r="AY17" s="201"/>
      <c r="AZ17" s="201"/>
      <c r="BA17" s="203"/>
      <c r="BB17" s="201"/>
      <c r="BC17" s="201"/>
      <c r="BD17" s="201"/>
      <c r="BE17" s="201"/>
      <c r="BF17" s="64"/>
      <c r="BG17" s="64"/>
      <c r="BH17" s="64"/>
    </row>
    <row r="18" spans="1:60" s="91" customFormat="1" ht="20.25" customHeight="1">
      <c r="A18" s="205" t="s">
        <v>534</v>
      </c>
      <c r="B18" s="201"/>
      <c r="C18" s="10"/>
      <c r="D18" s="201"/>
      <c r="E18" s="1106" t="s">
        <v>548</v>
      </c>
      <c r="F18" s="1106"/>
      <c r="G18" s="1106"/>
      <c r="H18" s="1106"/>
      <c r="I18" s="1106"/>
      <c r="J18" s="1106"/>
      <c r="K18" s="1106"/>
      <c r="L18" s="1106"/>
      <c r="M18" s="1106"/>
      <c r="N18" s="1106"/>
      <c r="O18" s="1106"/>
      <c r="P18" s="1106"/>
      <c r="Q18" s="1106"/>
      <c r="R18" s="1106"/>
      <c r="S18" s="1106"/>
      <c r="T18" s="1106"/>
      <c r="U18" s="1106"/>
      <c r="V18" s="1106"/>
      <c r="W18" s="1106"/>
      <c r="X18" s="1106"/>
      <c r="Y18" s="1106"/>
      <c r="Z18" s="1106"/>
      <c r="AA18" s="1106"/>
      <c r="AB18" s="1106"/>
      <c r="AC18" s="1106"/>
      <c r="AD18" s="1106"/>
      <c r="AE18" s="1106"/>
      <c r="AF18" s="1106"/>
      <c r="AG18" s="1106"/>
      <c r="AH18" s="1106"/>
      <c r="AI18" s="1106"/>
      <c r="AJ18" s="1106"/>
      <c r="AK18" s="1106"/>
      <c r="AL18" s="1106"/>
      <c r="AM18" s="1106"/>
      <c r="AN18" s="1106"/>
      <c r="AO18" s="1106"/>
      <c r="AP18" s="1106"/>
      <c r="AQ18" s="1106"/>
      <c r="AR18" s="1106"/>
      <c r="AS18" s="1106"/>
      <c r="AT18" s="1106"/>
      <c r="AU18" s="1106"/>
      <c r="AV18" s="1106"/>
      <c r="AW18" s="1106"/>
      <c r="AX18" s="1106"/>
      <c r="AY18" s="1106"/>
      <c r="AZ18" s="1106"/>
      <c r="BA18" s="1106"/>
      <c r="BB18" s="1106"/>
      <c r="BC18" s="1106"/>
      <c r="BD18" s="1106"/>
      <c r="BE18" s="1106"/>
      <c r="BF18" s="1106"/>
      <c r="BG18" s="1106"/>
      <c r="BH18" s="1106"/>
    </row>
    <row r="19" spans="1:60" s="91" customFormat="1" ht="20.25" customHeight="1">
      <c r="A19" s="205"/>
      <c r="B19" s="201"/>
      <c r="C19" s="201"/>
      <c r="D19" s="20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64"/>
      <c r="AO19" s="201"/>
      <c r="AP19" s="201"/>
      <c r="AQ19" s="201"/>
      <c r="AR19" s="203"/>
      <c r="AS19" s="201"/>
      <c r="AT19" s="201"/>
      <c r="AU19" s="201"/>
      <c r="AV19" s="201"/>
      <c r="AW19" s="201"/>
      <c r="AX19" s="201"/>
      <c r="AY19" s="77"/>
      <c r="AZ19" s="77"/>
      <c r="BA19" s="203"/>
      <c r="BB19" s="77"/>
      <c r="BC19" s="77"/>
      <c r="BD19" s="77"/>
      <c r="BE19" s="77"/>
      <c r="BF19" s="77"/>
      <c r="BG19" s="77"/>
      <c r="BH19" s="77"/>
    </row>
    <row r="20" spans="1:60" s="91" customFormat="1" ht="20.25" customHeight="1">
      <c r="A20" s="205" t="s">
        <v>535</v>
      </c>
      <c r="B20" s="201"/>
      <c r="C20" s="10"/>
      <c r="D20" s="201"/>
      <c r="E20" s="1106" t="s">
        <v>587</v>
      </c>
      <c r="F20" s="1106"/>
      <c r="G20" s="1106"/>
      <c r="H20" s="1106"/>
      <c r="I20" s="1106"/>
      <c r="J20" s="1106"/>
      <c r="K20" s="1106"/>
      <c r="L20" s="1106"/>
      <c r="M20" s="1106"/>
      <c r="N20" s="1106"/>
      <c r="O20" s="1106"/>
      <c r="P20" s="1106"/>
      <c r="Q20" s="1106"/>
      <c r="R20" s="1106"/>
      <c r="S20" s="1106"/>
      <c r="T20" s="1106"/>
      <c r="U20" s="1106"/>
      <c r="V20" s="1106"/>
      <c r="W20" s="1106"/>
      <c r="X20" s="1106"/>
      <c r="Y20" s="1106"/>
      <c r="Z20" s="1106"/>
      <c r="AA20" s="1106"/>
      <c r="AB20" s="1106"/>
      <c r="AC20" s="1106"/>
      <c r="AD20" s="1106"/>
      <c r="AE20" s="1106"/>
      <c r="AF20" s="1106"/>
      <c r="AG20" s="1106"/>
      <c r="AH20" s="1106"/>
      <c r="AI20" s="1106"/>
      <c r="AJ20" s="1106"/>
      <c r="AK20" s="1106"/>
      <c r="AL20" s="1106"/>
      <c r="AM20" s="1106"/>
      <c r="AN20" s="1106"/>
      <c r="AO20" s="1106"/>
      <c r="AP20" s="1106"/>
      <c r="AQ20" s="1106"/>
      <c r="AR20" s="1106"/>
      <c r="AS20" s="1106"/>
      <c r="AT20" s="1106"/>
      <c r="AU20" s="1106"/>
      <c r="AV20" s="1106"/>
      <c r="AW20" s="1106"/>
      <c r="AX20" s="1106"/>
      <c r="AY20" s="1106"/>
      <c r="AZ20" s="1106"/>
      <c r="BA20" s="1106"/>
      <c r="BB20" s="1106"/>
      <c r="BC20" s="1106"/>
      <c r="BD20" s="1106"/>
      <c r="BE20" s="1106"/>
      <c r="BF20" s="1106"/>
      <c r="BG20" s="1106"/>
      <c r="BH20" s="1106"/>
    </row>
    <row r="21" spans="1:60" s="91" customFormat="1" ht="20.25" customHeight="1">
      <c r="A21" s="205"/>
      <c r="B21" s="201"/>
      <c r="C21" s="201"/>
      <c r="D21" s="20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64"/>
      <c r="AO21" s="201"/>
      <c r="AP21" s="201"/>
      <c r="AQ21" s="201"/>
      <c r="AR21" s="203"/>
      <c r="AS21" s="201"/>
      <c r="AT21" s="201"/>
      <c r="AU21" s="201"/>
      <c r="AV21" s="201"/>
      <c r="AW21" s="201"/>
      <c r="AX21" s="201"/>
      <c r="AY21" s="77"/>
      <c r="AZ21" s="77"/>
      <c r="BA21" s="203"/>
      <c r="BB21" s="77"/>
      <c r="BC21" s="77"/>
      <c r="BD21" s="77"/>
      <c r="BE21" s="77"/>
      <c r="BF21" s="77"/>
      <c r="BG21" s="77"/>
      <c r="BH21" s="77"/>
    </row>
    <row r="22" spans="1:60" s="91" customFormat="1" ht="20.25" customHeight="1">
      <c r="A22" s="205"/>
      <c r="B22" s="77"/>
      <c r="C22" s="21" t="s">
        <v>484</v>
      </c>
      <c r="D22" s="201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64"/>
      <c r="BG22" s="64"/>
      <c r="BH22" s="64"/>
    </row>
    <row r="23" spans="1:60" s="91" customFormat="1" ht="20.25" customHeight="1">
      <c r="A23" s="205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64"/>
      <c r="BG23" s="64"/>
      <c r="BH23" s="64"/>
    </row>
    <row r="24" spans="1:60" s="91" customFormat="1" ht="20.25" customHeight="1">
      <c r="A24" s="205" t="s">
        <v>536</v>
      </c>
      <c r="B24" s="201"/>
      <c r="C24" s="10"/>
      <c r="D24" s="1"/>
      <c r="E24" s="1084" t="s">
        <v>473</v>
      </c>
      <c r="F24" s="1084"/>
      <c r="G24" s="1084"/>
      <c r="H24" s="1084"/>
      <c r="I24" s="1084"/>
      <c r="J24" s="1084"/>
      <c r="K24" s="1084"/>
      <c r="L24" s="1084"/>
      <c r="M24" s="1084"/>
      <c r="N24" s="1084"/>
      <c r="O24" s="1084"/>
      <c r="P24" s="1084"/>
      <c r="Q24" s="1084"/>
      <c r="R24" s="1084"/>
      <c r="S24" s="1084"/>
      <c r="T24" s="1084"/>
      <c r="U24" s="1084"/>
      <c r="V24" s="1084"/>
      <c r="W24" s="1084"/>
      <c r="X24" s="1084"/>
      <c r="Y24" s="1084"/>
      <c r="Z24" s="1084"/>
      <c r="AA24" s="1084"/>
      <c r="AB24" s="1084"/>
      <c r="AC24" s="1084"/>
      <c r="AD24" s="1084"/>
      <c r="AE24" s="1084"/>
      <c r="AF24" s="1084"/>
      <c r="AG24" s="1084"/>
      <c r="AH24" s="1084"/>
      <c r="AI24" s="1084"/>
      <c r="AJ24" s="1084"/>
      <c r="AK24" s="1084"/>
      <c r="AL24" s="1084"/>
      <c r="AM24" s="1084"/>
      <c r="AN24" s="1084"/>
      <c r="AO24" s="1084"/>
      <c r="AP24" s="1084"/>
      <c r="AQ24" s="1084"/>
      <c r="AR24" s="1084"/>
      <c r="AS24" s="1084"/>
      <c r="AT24" s="1084"/>
      <c r="AU24" s="1084"/>
      <c r="AV24" s="1084"/>
      <c r="AW24" s="1084"/>
      <c r="AX24" s="1084"/>
      <c r="AY24" s="1084"/>
      <c r="AZ24" s="1084"/>
      <c r="BA24" s="1084"/>
      <c r="BB24" s="1084"/>
      <c r="BC24" s="1084"/>
      <c r="BD24" s="1084"/>
      <c r="BE24" s="1084"/>
      <c r="BF24" s="1084"/>
      <c r="BG24" s="1084"/>
      <c r="BH24" s="1084"/>
    </row>
    <row r="25" spans="1:60" s="91" customFormat="1" ht="20.25" customHeight="1">
      <c r="A25" s="205"/>
      <c r="B25" s="201"/>
      <c r="C25" s="204"/>
      <c r="D25" s="201"/>
      <c r="E25" s="1084"/>
      <c r="F25" s="1084"/>
      <c r="G25" s="1084"/>
      <c r="H25" s="1084"/>
      <c r="I25" s="1084"/>
      <c r="J25" s="1084"/>
      <c r="K25" s="1084"/>
      <c r="L25" s="1084"/>
      <c r="M25" s="1084"/>
      <c r="N25" s="1084"/>
      <c r="O25" s="1084"/>
      <c r="P25" s="1084"/>
      <c r="Q25" s="1084"/>
      <c r="R25" s="1084"/>
      <c r="S25" s="1084"/>
      <c r="T25" s="1084"/>
      <c r="U25" s="1084"/>
      <c r="V25" s="1084"/>
      <c r="W25" s="1084"/>
      <c r="X25" s="1084"/>
      <c r="Y25" s="1084"/>
      <c r="Z25" s="1084"/>
      <c r="AA25" s="1084"/>
      <c r="AB25" s="1084"/>
      <c r="AC25" s="1084"/>
      <c r="AD25" s="1084"/>
      <c r="AE25" s="1084"/>
      <c r="AF25" s="1084"/>
      <c r="AG25" s="1084"/>
      <c r="AH25" s="1084"/>
      <c r="AI25" s="1084"/>
      <c r="AJ25" s="1084"/>
      <c r="AK25" s="1084"/>
      <c r="AL25" s="1084"/>
      <c r="AM25" s="1084"/>
      <c r="AN25" s="1084"/>
      <c r="AO25" s="1084"/>
      <c r="AP25" s="1084"/>
      <c r="AQ25" s="1084"/>
      <c r="AR25" s="1084"/>
      <c r="AS25" s="1084"/>
      <c r="AT25" s="1084"/>
      <c r="AU25" s="1084"/>
      <c r="AV25" s="1084"/>
      <c r="AW25" s="1084"/>
      <c r="AX25" s="1084"/>
      <c r="AY25" s="1084"/>
      <c r="AZ25" s="1084"/>
      <c r="BA25" s="1084"/>
      <c r="BB25" s="1084"/>
      <c r="BC25" s="1084"/>
      <c r="BD25" s="1084"/>
      <c r="BE25" s="1084"/>
      <c r="BF25" s="1084"/>
      <c r="BG25" s="1084"/>
      <c r="BH25" s="1084"/>
    </row>
    <row r="26" spans="1:60" s="91" customFormat="1" ht="20.25" customHeight="1">
      <c r="A26" s="205" t="s">
        <v>537</v>
      </c>
      <c r="B26" s="201"/>
      <c r="C26" s="10"/>
      <c r="D26" s="1"/>
      <c r="E26" s="1084" t="s">
        <v>463</v>
      </c>
      <c r="F26" s="1084"/>
      <c r="G26" s="1084"/>
      <c r="H26" s="1084"/>
      <c r="I26" s="1084"/>
      <c r="J26" s="1084"/>
      <c r="K26" s="1084"/>
      <c r="L26" s="1084"/>
      <c r="M26" s="1084"/>
      <c r="N26" s="1084"/>
      <c r="O26" s="1084"/>
      <c r="P26" s="1084"/>
      <c r="Q26" s="1084"/>
      <c r="R26" s="1084"/>
      <c r="S26" s="1084"/>
      <c r="T26" s="1084"/>
      <c r="U26" s="1084"/>
      <c r="V26" s="1084"/>
      <c r="W26" s="1084"/>
      <c r="X26" s="1084"/>
      <c r="Y26" s="1084"/>
      <c r="Z26" s="1084"/>
      <c r="AA26" s="1084"/>
      <c r="AB26" s="1084"/>
      <c r="AC26" s="1084"/>
      <c r="AD26" s="1084"/>
      <c r="AE26" s="1084"/>
      <c r="AF26" s="1084"/>
      <c r="AG26" s="1084"/>
      <c r="AH26" s="1084"/>
      <c r="AI26" s="1084"/>
      <c r="AJ26" s="1084"/>
      <c r="AK26" s="1084"/>
      <c r="AL26" s="1084"/>
      <c r="AM26" s="1084"/>
      <c r="AN26" s="1084"/>
      <c r="AO26" s="1084"/>
      <c r="AP26" s="1084"/>
      <c r="AQ26" s="1084"/>
      <c r="AR26" s="1084"/>
      <c r="AS26" s="1084"/>
      <c r="AT26" s="1084"/>
      <c r="AU26" s="1084"/>
      <c r="AV26" s="1084"/>
      <c r="AW26" s="1084"/>
      <c r="AX26" s="1084"/>
      <c r="AY26" s="1084"/>
      <c r="AZ26" s="1084"/>
      <c r="BA26" s="1084"/>
      <c r="BB26" s="1084"/>
      <c r="BC26" s="1084"/>
      <c r="BD26" s="1084"/>
      <c r="BE26" s="1084"/>
      <c r="BF26" s="1084"/>
      <c r="BG26" s="1084"/>
      <c r="BH26" s="1084"/>
    </row>
    <row r="27" spans="1:60" s="91" customFormat="1" ht="20.25" customHeight="1">
      <c r="A27" s="205"/>
      <c r="B27" s="77"/>
      <c r="C27" s="77"/>
      <c r="D27" s="77"/>
      <c r="E27" s="1084"/>
      <c r="F27" s="1084"/>
      <c r="G27" s="1084"/>
      <c r="H27" s="1084"/>
      <c r="I27" s="1084"/>
      <c r="J27" s="1084"/>
      <c r="K27" s="1084"/>
      <c r="L27" s="1084"/>
      <c r="M27" s="1084"/>
      <c r="N27" s="1084"/>
      <c r="O27" s="1084"/>
      <c r="P27" s="1084"/>
      <c r="Q27" s="1084"/>
      <c r="R27" s="1084"/>
      <c r="S27" s="1084"/>
      <c r="T27" s="1084"/>
      <c r="U27" s="1084"/>
      <c r="V27" s="1084"/>
      <c r="W27" s="1084"/>
      <c r="X27" s="1084"/>
      <c r="Y27" s="1084"/>
      <c r="Z27" s="1084"/>
      <c r="AA27" s="1084"/>
      <c r="AB27" s="1084"/>
      <c r="AC27" s="1084"/>
      <c r="AD27" s="1084"/>
      <c r="AE27" s="1084"/>
      <c r="AF27" s="1084"/>
      <c r="AG27" s="1084"/>
      <c r="AH27" s="1084"/>
      <c r="AI27" s="1084"/>
      <c r="AJ27" s="1084"/>
      <c r="AK27" s="1084"/>
      <c r="AL27" s="1084"/>
      <c r="AM27" s="1084"/>
      <c r="AN27" s="1084"/>
      <c r="AO27" s="1084"/>
      <c r="AP27" s="1084"/>
      <c r="AQ27" s="1084"/>
      <c r="AR27" s="1084"/>
      <c r="AS27" s="1084"/>
      <c r="AT27" s="1084"/>
      <c r="AU27" s="1084"/>
      <c r="AV27" s="1084"/>
      <c r="AW27" s="1084"/>
      <c r="AX27" s="1084"/>
      <c r="AY27" s="1084"/>
      <c r="AZ27" s="1084"/>
      <c r="BA27" s="1084"/>
      <c r="BB27" s="1084"/>
      <c r="BC27" s="1084"/>
      <c r="BD27" s="1084"/>
      <c r="BE27" s="1084"/>
      <c r="BF27" s="1084"/>
      <c r="BG27" s="1084"/>
      <c r="BH27" s="1084"/>
    </row>
    <row r="28" spans="1:60" s="91" customFormat="1" ht="20.25" customHeight="1">
      <c r="A28" s="205" t="s">
        <v>538</v>
      </c>
      <c r="B28" s="201"/>
      <c r="C28" s="10"/>
      <c r="D28" s="1"/>
      <c r="E28" s="1084" t="s">
        <v>552</v>
      </c>
      <c r="F28" s="1084"/>
      <c r="G28" s="1084"/>
      <c r="H28" s="1084"/>
      <c r="I28" s="1084"/>
      <c r="J28" s="1084"/>
      <c r="K28" s="1084"/>
      <c r="L28" s="1084"/>
      <c r="M28" s="1084"/>
      <c r="N28" s="1084"/>
      <c r="O28" s="1084"/>
      <c r="P28" s="1084"/>
      <c r="Q28" s="1084"/>
      <c r="R28" s="1084"/>
      <c r="S28" s="1084"/>
      <c r="T28" s="1084"/>
      <c r="U28" s="1084"/>
      <c r="V28" s="1084"/>
      <c r="W28" s="1084"/>
      <c r="X28" s="1084"/>
      <c r="Y28" s="1084"/>
      <c r="Z28" s="1084"/>
      <c r="AA28" s="1084"/>
      <c r="AB28" s="1084"/>
      <c r="AC28" s="1084"/>
      <c r="AD28" s="1084"/>
      <c r="AE28" s="1084"/>
      <c r="AF28" s="1084"/>
      <c r="AG28" s="1084"/>
      <c r="AH28" s="1084"/>
      <c r="AI28" s="1084"/>
      <c r="AJ28" s="1084"/>
      <c r="AK28" s="1084"/>
      <c r="AL28" s="1084"/>
      <c r="AM28" s="1084"/>
      <c r="AN28" s="1084"/>
      <c r="AO28" s="1084"/>
      <c r="AP28" s="1084"/>
      <c r="AQ28" s="1084"/>
      <c r="AR28" s="1084"/>
      <c r="AS28" s="1084"/>
      <c r="AT28" s="1084"/>
      <c r="AU28" s="1084"/>
      <c r="AV28" s="1084"/>
      <c r="AW28" s="1084"/>
      <c r="AX28" s="1084"/>
      <c r="AY28" s="1084"/>
      <c r="AZ28" s="1084"/>
      <c r="BA28" s="1084"/>
      <c r="BB28" s="1084"/>
      <c r="BC28" s="1084"/>
      <c r="BD28" s="1084"/>
      <c r="BE28" s="1084"/>
      <c r="BF28" s="1084"/>
      <c r="BG28" s="1084"/>
      <c r="BH28" s="1084"/>
    </row>
    <row r="29" spans="1:60" s="91" customFormat="1" ht="20.25" customHeight="1">
      <c r="A29" s="205"/>
      <c r="B29" s="77"/>
      <c r="C29" s="77"/>
      <c r="D29" s="77"/>
      <c r="E29" s="1084"/>
      <c r="F29" s="1084"/>
      <c r="G29" s="1084"/>
      <c r="H29" s="1084"/>
      <c r="I29" s="1084"/>
      <c r="J29" s="1084"/>
      <c r="K29" s="1084"/>
      <c r="L29" s="1084"/>
      <c r="M29" s="1084"/>
      <c r="N29" s="1084"/>
      <c r="O29" s="1084"/>
      <c r="P29" s="1084"/>
      <c r="Q29" s="1084"/>
      <c r="R29" s="1084"/>
      <c r="S29" s="1084"/>
      <c r="T29" s="1084"/>
      <c r="U29" s="1084"/>
      <c r="V29" s="1084"/>
      <c r="W29" s="1084"/>
      <c r="X29" s="1084"/>
      <c r="Y29" s="1084"/>
      <c r="Z29" s="1084"/>
      <c r="AA29" s="1084"/>
      <c r="AB29" s="1084"/>
      <c r="AC29" s="1084"/>
      <c r="AD29" s="1084"/>
      <c r="AE29" s="1084"/>
      <c r="AF29" s="1084"/>
      <c r="AG29" s="1084"/>
      <c r="AH29" s="1084"/>
      <c r="AI29" s="1084"/>
      <c r="AJ29" s="1084"/>
      <c r="AK29" s="1084"/>
      <c r="AL29" s="1084"/>
      <c r="AM29" s="1084"/>
      <c r="AN29" s="1084"/>
      <c r="AO29" s="1084"/>
      <c r="AP29" s="1084"/>
      <c r="AQ29" s="1084"/>
      <c r="AR29" s="1084"/>
      <c r="AS29" s="1084"/>
      <c r="AT29" s="1084"/>
      <c r="AU29" s="1084"/>
      <c r="AV29" s="1084"/>
      <c r="AW29" s="1084"/>
      <c r="AX29" s="1084"/>
      <c r="AY29" s="1084"/>
      <c r="AZ29" s="1084"/>
      <c r="BA29" s="1084"/>
      <c r="BB29" s="1084"/>
      <c r="BC29" s="1084"/>
      <c r="BD29" s="1084"/>
      <c r="BE29" s="1084"/>
      <c r="BF29" s="1084"/>
      <c r="BG29" s="1084"/>
      <c r="BH29" s="1084"/>
    </row>
    <row r="30" spans="1:60" s="91" customFormat="1" ht="20.25" customHeight="1">
      <c r="A30" s="205"/>
      <c r="B30" s="77"/>
      <c r="E30" s="1084"/>
      <c r="F30" s="1084"/>
      <c r="G30" s="1084"/>
      <c r="H30" s="1084"/>
      <c r="I30" s="1084"/>
      <c r="J30" s="1084"/>
      <c r="K30" s="1084"/>
      <c r="L30" s="1084"/>
      <c r="M30" s="1084"/>
      <c r="N30" s="1084"/>
      <c r="O30" s="1084"/>
      <c r="P30" s="1084"/>
      <c r="Q30" s="1084"/>
      <c r="R30" s="1084"/>
      <c r="S30" s="1084"/>
      <c r="T30" s="1084"/>
      <c r="U30" s="1084"/>
      <c r="V30" s="1084"/>
      <c r="W30" s="1084"/>
      <c r="X30" s="1084"/>
      <c r="Y30" s="1084"/>
      <c r="Z30" s="1084"/>
      <c r="AA30" s="1084"/>
      <c r="AB30" s="1084"/>
      <c r="AC30" s="1084"/>
      <c r="AD30" s="1084"/>
      <c r="AE30" s="1084"/>
      <c r="AF30" s="1084"/>
      <c r="AG30" s="1084"/>
      <c r="AH30" s="1084"/>
      <c r="AI30" s="1084"/>
      <c r="AJ30" s="1084"/>
      <c r="AK30" s="1084"/>
      <c r="AL30" s="1084"/>
      <c r="AM30" s="1084"/>
      <c r="AN30" s="1084"/>
      <c r="AO30" s="1084"/>
      <c r="AP30" s="1084"/>
      <c r="AQ30" s="1084"/>
      <c r="AR30" s="1084"/>
      <c r="AS30" s="1084"/>
      <c r="AT30" s="1084"/>
      <c r="AU30" s="1084"/>
      <c r="AV30" s="1084"/>
      <c r="AW30" s="1084"/>
      <c r="AX30" s="1084"/>
      <c r="AY30" s="1084"/>
      <c r="AZ30" s="1084"/>
      <c r="BA30" s="1084"/>
      <c r="BB30" s="1084"/>
      <c r="BC30" s="1084"/>
      <c r="BD30" s="1084"/>
      <c r="BE30" s="1084"/>
      <c r="BF30" s="1084"/>
      <c r="BG30" s="1084"/>
      <c r="BH30" s="1084"/>
    </row>
    <row r="31" spans="1:60" s="91" customFormat="1" ht="20.25" customHeight="1">
      <c r="A31" s="205" t="s">
        <v>539</v>
      </c>
      <c r="B31" s="201"/>
      <c r="C31" s="10"/>
      <c r="D31" s="77"/>
      <c r="E31" s="1084" t="s">
        <v>553</v>
      </c>
      <c r="F31" s="1084"/>
      <c r="G31" s="1084"/>
      <c r="H31" s="1084"/>
      <c r="I31" s="1084"/>
      <c r="J31" s="1084"/>
      <c r="K31" s="1084"/>
      <c r="L31" s="1084"/>
      <c r="M31" s="1084"/>
      <c r="N31" s="1084"/>
      <c r="O31" s="1084"/>
      <c r="P31" s="1084"/>
      <c r="Q31" s="1084"/>
      <c r="R31" s="1084"/>
      <c r="S31" s="1084"/>
      <c r="T31" s="1084"/>
      <c r="U31" s="1084"/>
      <c r="V31" s="1084"/>
      <c r="W31" s="1084"/>
      <c r="X31" s="1084"/>
      <c r="Y31" s="1084"/>
      <c r="Z31" s="1084"/>
      <c r="AA31" s="1084"/>
      <c r="AB31" s="1084"/>
      <c r="AC31" s="1084"/>
      <c r="AD31" s="1084"/>
      <c r="AE31" s="1084"/>
      <c r="AF31" s="1084"/>
      <c r="AG31" s="1084"/>
      <c r="AH31" s="1084"/>
      <c r="AI31" s="1084"/>
      <c r="AJ31" s="1084"/>
      <c r="AK31" s="1084"/>
      <c r="AL31" s="1084"/>
      <c r="AM31" s="1084"/>
      <c r="AN31" s="1084"/>
      <c r="AO31" s="1084"/>
      <c r="AP31" s="1084"/>
      <c r="AQ31" s="1084"/>
      <c r="AR31" s="1084"/>
      <c r="AS31" s="1084"/>
      <c r="AT31" s="1084"/>
      <c r="AU31" s="1084"/>
      <c r="AV31" s="1084"/>
      <c r="AW31" s="1084"/>
      <c r="AX31" s="1084"/>
      <c r="AY31" s="1084"/>
      <c r="AZ31" s="1084"/>
      <c r="BA31" s="1084"/>
      <c r="BB31" s="1084"/>
      <c r="BC31" s="1084"/>
      <c r="BD31" s="1084"/>
      <c r="BE31" s="1084"/>
      <c r="BF31" s="1084"/>
      <c r="BG31" s="1084"/>
      <c r="BH31" s="1084"/>
    </row>
    <row r="32" spans="1:60" s="91" customFormat="1" ht="20.25" customHeight="1">
      <c r="A32" s="205"/>
      <c r="B32" s="77"/>
      <c r="C32" s="77"/>
      <c r="D32" s="77"/>
      <c r="E32" s="1084"/>
      <c r="F32" s="1084"/>
      <c r="G32" s="1084"/>
      <c r="H32" s="1084"/>
      <c r="I32" s="1084"/>
      <c r="J32" s="1084"/>
      <c r="K32" s="1084"/>
      <c r="L32" s="1084"/>
      <c r="M32" s="1084"/>
      <c r="N32" s="1084"/>
      <c r="O32" s="1084"/>
      <c r="P32" s="1084"/>
      <c r="Q32" s="1084"/>
      <c r="R32" s="1084"/>
      <c r="S32" s="1084"/>
      <c r="T32" s="1084"/>
      <c r="U32" s="1084"/>
      <c r="V32" s="1084"/>
      <c r="W32" s="1084"/>
      <c r="X32" s="1084"/>
      <c r="Y32" s="1084"/>
      <c r="Z32" s="1084"/>
      <c r="AA32" s="1084"/>
      <c r="AB32" s="1084"/>
      <c r="AC32" s="1084"/>
      <c r="AD32" s="1084"/>
      <c r="AE32" s="1084"/>
      <c r="AF32" s="1084"/>
      <c r="AG32" s="1084"/>
      <c r="AH32" s="1084"/>
      <c r="AI32" s="1084"/>
      <c r="AJ32" s="1084"/>
      <c r="AK32" s="1084"/>
      <c r="AL32" s="1084"/>
      <c r="AM32" s="1084"/>
      <c r="AN32" s="1084"/>
      <c r="AO32" s="1084"/>
      <c r="AP32" s="1084"/>
      <c r="AQ32" s="1084"/>
      <c r="AR32" s="1084"/>
      <c r="AS32" s="1084"/>
      <c r="AT32" s="1084"/>
      <c r="AU32" s="1084"/>
      <c r="AV32" s="1084"/>
      <c r="AW32" s="1084"/>
      <c r="AX32" s="1084"/>
      <c r="AY32" s="1084"/>
      <c r="AZ32" s="1084"/>
      <c r="BA32" s="1084"/>
      <c r="BB32" s="1084"/>
      <c r="BC32" s="1084"/>
      <c r="BD32" s="1084"/>
      <c r="BE32" s="1084"/>
      <c r="BF32" s="1084"/>
      <c r="BG32" s="1084"/>
      <c r="BH32" s="1084"/>
    </row>
    <row r="33" spans="1:60" s="91" customFormat="1" ht="20.25" customHeight="1">
      <c r="A33" s="205" t="s">
        <v>540</v>
      </c>
      <c r="B33" s="77"/>
      <c r="C33" s="10"/>
      <c r="D33" s="77"/>
      <c r="E33" s="1084" t="s">
        <v>554</v>
      </c>
      <c r="F33" s="1084"/>
      <c r="G33" s="1084"/>
      <c r="H33" s="1084"/>
      <c r="I33" s="1084"/>
      <c r="J33" s="1084"/>
      <c r="K33" s="1084"/>
      <c r="L33" s="1084"/>
      <c r="M33" s="1084"/>
      <c r="N33" s="1084"/>
      <c r="O33" s="1084"/>
      <c r="P33" s="1084"/>
      <c r="Q33" s="1084"/>
      <c r="R33" s="1084"/>
      <c r="S33" s="1084"/>
      <c r="T33" s="1084"/>
      <c r="U33" s="1084"/>
      <c r="V33" s="1084"/>
      <c r="W33" s="1084"/>
      <c r="X33" s="1084"/>
      <c r="Y33" s="1084"/>
      <c r="Z33" s="1084"/>
      <c r="AA33" s="1084"/>
      <c r="AB33" s="1084"/>
      <c r="AC33" s="1084"/>
      <c r="AD33" s="1084"/>
      <c r="AE33" s="1084"/>
      <c r="AF33" s="1084"/>
      <c r="AG33" s="1084"/>
      <c r="AH33" s="1084"/>
      <c r="AI33" s="1084"/>
      <c r="AJ33" s="1084"/>
      <c r="AK33" s="1084"/>
      <c r="AL33" s="1084"/>
      <c r="AM33" s="1084"/>
      <c r="AN33" s="1084"/>
      <c r="AO33" s="1084"/>
      <c r="AP33" s="1084"/>
      <c r="AQ33" s="1084"/>
      <c r="AR33" s="1084"/>
      <c r="AS33" s="1084"/>
      <c r="AT33" s="1084"/>
      <c r="AU33" s="1084"/>
      <c r="AV33" s="1084"/>
      <c r="AW33" s="1084"/>
      <c r="AX33" s="1084"/>
      <c r="AY33" s="1084"/>
      <c r="AZ33" s="1084"/>
      <c r="BA33" s="1084"/>
      <c r="BB33" s="1084"/>
      <c r="BC33" s="1084"/>
      <c r="BD33" s="1084"/>
      <c r="BE33" s="1084"/>
      <c r="BF33" s="1084"/>
      <c r="BG33" s="1084"/>
      <c r="BH33" s="1084"/>
    </row>
    <row r="34" spans="1:60" s="91" customFormat="1" ht="20.25" customHeight="1">
      <c r="A34" s="205"/>
      <c r="B34" s="77"/>
      <c r="C34" s="77"/>
      <c r="D34" s="77"/>
      <c r="E34" s="1084"/>
      <c r="F34" s="1084"/>
      <c r="G34" s="1084"/>
      <c r="H34" s="1084"/>
      <c r="I34" s="1084"/>
      <c r="J34" s="1084"/>
      <c r="K34" s="1084"/>
      <c r="L34" s="1084"/>
      <c r="M34" s="1084"/>
      <c r="N34" s="1084"/>
      <c r="O34" s="1084"/>
      <c r="P34" s="1084"/>
      <c r="Q34" s="1084"/>
      <c r="R34" s="1084"/>
      <c r="S34" s="1084"/>
      <c r="T34" s="1084"/>
      <c r="U34" s="1084"/>
      <c r="V34" s="1084"/>
      <c r="W34" s="1084"/>
      <c r="X34" s="1084"/>
      <c r="Y34" s="1084"/>
      <c r="Z34" s="1084"/>
      <c r="AA34" s="1084"/>
      <c r="AB34" s="1084"/>
      <c r="AC34" s="1084"/>
      <c r="AD34" s="1084"/>
      <c r="AE34" s="1084"/>
      <c r="AF34" s="1084"/>
      <c r="AG34" s="1084"/>
      <c r="AH34" s="1084"/>
      <c r="AI34" s="1084"/>
      <c r="AJ34" s="1084"/>
      <c r="AK34" s="1084"/>
      <c r="AL34" s="1084"/>
      <c r="AM34" s="1084"/>
      <c r="AN34" s="1084"/>
      <c r="AO34" s="1084"/>
      <c r="AP34" s="1084"/>
      <c r="AQ34" s="1084"/>
      <c r="AR34" s="1084"/>
      <c r="AS34" s="1084"/>
      <c r="AT34" s="1084"/>
      <c r="AU34" s="1084"/>
      <c r="AV34" s="1084"/>
      <c r="AW34" s="1084"/>
      <c r="AX34" s="1084"/>
      <c r="AY34" s="1084"/>
      <c r="AZ34" s="1084"/>
      <c r="BA34" s="1084"/>
      <c r="BB34" s="1084"/>
      <c r="BC34" s="1084"/>
      <c r="BD34" s="1084"/>
      <c r="BE34" s="1084"/>
      <c r="BF34" s="1084"/>
      <c r="BG34" s="1084"/>
      <c r="BH34" s="1084"/>
    </row>
    <row r="35" spans="1:60" s="91" customFormat="1" ht="20.25" customHeight="1">
      <c r="A35" s="205"/>
      <c r="B35" s="77"/>
      <c r="C35" s="77"/>
      <c r="D35" s="77"/>
      <c r="E35" s="1084"/>
      <c r="F35" s="1084"/>
      <c r="G35" s="1084"/>
      <c r="H35" s="1084"/>
      <c r="I35" s="1084"/>
      <c r="J35" s="1084"/>
      <c r="K35" s="1084"/>
      <c r="L35" s="1084"/>
      <c r="M35" s="1084"/>
      <c r="N35" s="1084"/>
      <c r="O35" s="1084"/>
      <c r="P35" s="1084"/>
      <c r="Q35" s="1084"/>
      <c r="R35" s="1084"/>
      <c r="S35" s="1084"/>
      <c r="T35" s="1084"/>
      <c r="U35" s="1084"/>
      <c r="V35" s="1084"/>
      <c r="W35" s="1084"/>
      <c r="X35" s="1084"/>
      <c r="Y35" s="1084"/>
      <c r="Z35" s="1084"/>
      <c r="AA35" s="1084"/>
      <c r="AB35" s="1084"/>
      <c r="AC35" s="1084"/>
      <c r="AD35" s="1084"/>
      <c r="AE35" s="1084"/>
      <c r="AF35" s="1084"/>
      <c r="AG35" s="1084"/>
      <c r="AH35" s="1084"/>
      <c r="AI35" s="1084"/>
      <c r="AJ35" s="1084"/>
      <c r="AK35" s="1084"/>
      <c r="AL35" s="1084"/>
      <c r="AM35" s="1084"/>
      <c r="AN35" s="1084"/>
      <c r="AO35" s="1084"/>
      <c r="AP35" s="1084"/>
      <c r="AQ35" s="1084"/>
      <c r="AR35" s="1084"/>
      <c r="AS35" s="1084"/>
      <c r="AT35" s="1084"/>
      <c r="AU35" s="1084"/>
      <c r="AV35" s="1084"/>
      <c r="AW35" s="1084"/>
      <c r="AX35" s="1084"/>
      <c r="AY35" s="1084"/>
      <c r="AZ35" s="1084"/>
      <c r="BA35" s="1084"/>
      <c r="BB35" s="1084"/>
      <c r="BC35" s="1084"/>
      <c r="BD35" s="1084"/>
      <c r="BE35" s="1084"/>
      <c r="BF35" s="1084"/>
      <c r="BG35" s="1084"/>
      <c r="BH35" s="1084"/>
    </row>
    <row r="36" spans="1:60" s="91" customFormat="1" ht="20.25" customHeight="1">
      <c r="A36" s="205" t="s">
        <v>541</v>
      </c>
      <c r="B36" s="201"/>
      <c r="C36" s="10"/>
      <c r="D36" s="1"/>
      <c r="E36" s="1084" t="s">
        <v>557</v>
      </c>
      <c r="F36" s="1084"/>
      <c r="G36" s="1084"/>
      <c r="H36" s="1084"/>
      <c r="I36" s="1084"/>
      <c r="J36" s="1084"/>
      <c r="K36" s="1084"/>
      <c r="L36" s="1084"/>
      <c r="M36" s="1084"/>
      <c r="N36" s="1084"/>
      <c r="O36" s="1084"/>
      <c r="P36" s="1084"/>
      <c r="Q36" s="1084"/>
      <c r="R36" s="1084"/>
      <c r="S36" s="1084"/>
      <c r="T36" s="1084"/>
      <c r="U36" s="1084"/>
      <c r="V36" s="1084"/>
      <c r="W36" s="1084"/>
      <c r="X36" s="1084"/>
      <c r="Y36" s="1084"/>
      <c r="Z36" s="1084"/>
      <c r="AA36" s="1084"/>
      <c r="AB36" s="1084"/>
      <c r="AC36" s="1084"/>
      <c r="AD36" s="1084"/>
      <c r="AE36" s="1084"/>
      <c r="AF36" s="1084"/>
      <c r="AG36" s="1084"/>
      <c r="AH36" s="1084"/>
      <c r="AI36" s="1084"/>
      <c r="AJ36" s="1084"/>
      <c r="AK36" s="1084"/>
      <c r="AL36" s="1084"/>
      <c r="AM36" s="1084"/>
      <c r="AN36" s="1084"/>
      <c r="AO36" s="1084"/>
      <c r="AP36" s="1084"/>
      <c r="AQ36" s="1084"/>
      <c r="AR36" s="1084"/>
      <c r="AS36" s="1084"/>
      <c r="AT36" s="1084"/>
      <c r="AU36" s="1084"/>
      <c r="AV36" s="1084"/>
      <c r="AW36" s="1084"/>
      <c r="AX36" s="1084"/>
      <c r="AY36" s="1084"/>
      <c r="AZ36" s="1084"/>
      <c r="BA36" s="1084"/>
      <c r="BB36" s="1084"/>
      <c r="BC36" s="1084"/>
      <c r="BD36" s="1084"/>
      <c r="BE36" s="1084"/>
      <c r="BF36" s="1084"/>
      <c r="BG36" s="1084"/>
      <c r="BH36" s="1084"/>
    </row>
    <row r="37" spans="1:60" s="91" customFormat="1" ht="20.25" customHeight="1">
      <c r="A37" s="205"/>
      <c r="B37" s="77"/>
      <c r="C37" s="77"/>
      <c r="D37" s="77"/>
      <c r="E37" s="1084"/>
      <c r="F37" s="1084"/>
      <c r="G37" s="1084"/>
      <c r="H37" s="1084"/>
      <c r="I37" s="1084"/>
      <c r="J37" s="1084"/>
      <c r="K37" s="1084"/>
      <c r="L37" s="1084"/>
      <c r="M37" s="1084"/>
      <c r="N37" s="1084"/>
      <c r="O37" s="1084"/>
      <c r="P37" s="1084"/>
      <c r="Q37" s="1084"/>
      <c r="R37" s="1084"/>
      <c r="S37" s="1084"/>
      <c r="T37" s="1084"/>
      <c r="U37" s="1084"/>
      <c r="V37" s="1084"/>
      <c r="W37" s="1084"/>
      <c r="X37" s="1084"/>
      <c r="Y37" s="1084"/>
      <c r="Z37" s="1084"/>
      <c r="AA37" s="1084"/>
      <c r="AB37" s="1084"/>
      <c r="AC37" s="1084"/>
      <c r="AD37" s="1084"/>
      <c r="AE37" s="1084"/>
      <c r="AF37" s="1084"/>
      <c r="AG37" s="1084"/>
      <c r="AH37" s="1084"/>
      <c r="AI37" s="1084"/>
      <c r="AJ37" s="1084"/>
      <c r="AK37" s="1084"/>
      <c r="AL37" s="1084"/>
      <c r="AM37" s="1084"/>
      <c r="AN37" s="1084"/>
      <c r="AO37" s="1084"/>
      <c r="AP37" s="1084"/>
      <c r="AQ37" s="1084"/>
      <c r="AR37" s="1084"/>
      <c r="AS37" s="1084"/>
      <c r="AT37" s="1084"/>
      <c r="AU37" s="1084"/>
      <c r="AV37" s="1084"/>
      <c r="AW37" s="1084"/>
      <c r="AX37" s="1084"/>
      <c r="AY37" s="1084"/>
      <c r="AZ37" s="1084"/>
      <c r="BA37" s="1084"/>
      <c r="BB37" s="1084"/>
      <c r="BC37" s="1084"/>
      <c r="BD37" s="1084"/>
      <c r="BE37" s="1084"/>
      <c r="BF37" s="1084"/>
      <c r="BG37" s="1084"/>
      <c r="BH37" s="1084"/>
    </row>
    <row r="38" spans="1:60" s="91" customFormat="1" ht="20.25" customHeight="1">
      <c r="A38" s="205" t="s">
        <v>542</v>
      </c>
      <c r="B38" s="77"/>
      <c r="C38" s="10"/>
      <c r="D38" s="1"/>
      <c r="E38" s="1084" t="s">
        <v>475</v>
      </c>
      <c r="F38" s="1084"/>
      <c r="G38" s="1084"/>
      <c r="H38" s="1084"/>
      <c r="I38" s="1084"/>
      <c r="J38" s="1084"/>
      <c r="K38" s="1084"/>
      <c r="L38" s="1084"/>
      <c r="M38" s="1084"/>
      <c r="N38" s="1084"/>
      <c r="O38" s="1084"/>
      <c r="P38" s="1084"/>
      <c r="Q38" s="1084"/>
      <c r="R38" s="1084"/>
      <c r="S38" s="1084"/>
      <c r="T38" s="1084"/>
      <c r="U38" s="1084"/>
      <c r="V38" s="1084"/>
      <c r="W38" s="1084"/>
      <c r="X38" s="1084"/>
      <c r="Y38" s="1084"/>
      <c r="Z38" s="1084"/>
      <c r="AA38" s="1084"/>
      <c r="AB38" s="1084"/>
      <c r="AC38" s="1084"/>
      <c r="AD38" s="1084"/>
      <c r="AE38" s="1084"/>
      <c r="AF38" s="1084"/>
      <c r="AG38" s="1084"/>
      <c r="AH38" s="1084"/>
      <c r="AI38" s="1084"/>
      <c r="AJ38" s="1084"/>
      <c r="AK38" s="1084"/>
      <c r="AL38" s="1084"/>
      <c r="AM38" s="1084"/>
      <c r="AN38" s="1084"/>
      <c r="AO38" s="1084"/>
      <c r="AP38" s="1084"/>
      <c r="AQ38" s="1084"/>
      <c r="AR38" s="1084"/>
      <c r="AS38" s="1084"/>
      <c r="AT38" s="1084"/>
      <c r="AU38" s="1084"/>
      <c r="AV38" s="1084"/>
      <c r="AW38" s="1084"/>
      <c r="AX38" s="1084"/>
      <c r="AY38" s="1084"/>
      <c r="AZ38" s="1084"/>
      <c r="BA38" s="1084"/>
      <c r="BB38" s="1084"/>
      <c r="BC38" s="1084"/>
      <c r="BD38" s="1084"/>
      <c r="BE38" s="1084"/>
      <c r="BF38" s="1084"/>
      <c r="BG38" s="1084"/>
      <c r="BH38" s="1084"/>
    </row>
    <row r="39" spans="2:60" s="91" customFormat="1" ht="20.25" customHeight="1">
      <c r="B39" s="77"/>
      <c r="C39" s="77"/>
      <c r="D39" s="77"/>
      <c r="E39" s="1084"/>
      <c r="F39" s="1084"/>
      <c r="G39" s="1084"/>
      <c r="H39" s="1084"/>
      <c r="I39" s="1084"/>
      <c r="J39" s="1084"/>
      <c r="K39" s="1084"/>
      <c r="L39" s="1084"/>
      <c r="M39" s="1084"/>
      <c r="N39" s="1084"/>
      <c r="O39" s="1084"/>
      <c r="P39" s="1084"/>
      <c r="Q39" s="1084"/>
      <c r="R39" s="1084"/>
      <c r="S39" s="1084"/>
      <c r="T39" s="1084"/>
      <c r="U39" s="1084"/>
      <c r="V39" s="1084"/>
      <c r="W39" s="1084"/>
      <c r="X39" s="1084"/>
      <c r="Y39" s="1084"/>
      <c r="Z39" s="1084"/>
      <c r="AA39" s="1084"/>
      <c r="AB39" s="1084"/>
      <c r="AC39" s="1084"/>
      <c r="AD39" s="1084"/>
      <c r="AE39" s="1084"/>
      <c r="AF39" s="1084"/>
      <c r="AG39" s="1084"/>
      <c r="AH39" s="1084"/>
      <c r="AI39" s="1084"/>
      <c r="AJ39" s="1084"/>
      <c r="AK39" s="1084"/>
      <c r="AL39" s="1084"/>
      <c r="AM39" s="1084"/>
      <c r="AN39" s="1084"/>
      <c r="AO39" s="1084"/>
      <c r="AP39" s="1084"/>
      <c r="AQ39" s="1084"/>
      <c r="AR39" s="1084"/>
      <c r="AS39" s="1084"/>
      <c r="AT39" s="1084"/>
      <c r="AU39" s="1084"/>
      <c r="AV39" s="1084"/>
      <c r="AW39" s="1084"/>
      <c r="AX39" s="1084"/>
      <c r="AY39" s="1084"/>
      <c r="AZ39" s="1084"/>
      <c r="BA39" s="1084"/>
      <c r="BB39" s="1084"/>
      <c r="BC39" s="1084"/>
      <c r="BD39" s="1084"/>
      <c r="BE39" s="1084"/>
      <c r="BF39" s="1084"/>
      <c r="BG39" s="1084"/>
      <c r="BH39" s="1084"/>
    </row>
    <row r="40" s="91" customFormat="1" ht="20.25" customHeight="1">
      <c r="B40" s="77"/>
    </row>
    <row r="41" spans="1:61" s="91" customFormat="1" ht="21" customHeight="1">
      <c r="A41" s="205" t="s">
        <v>543</v>
      </c>
      <c r="B41" s="77"/>
      <c r="C41" s="10"/>
      <c r="D41" s="201"/>
      <c r="E41" s="1084" t="s">
        <v>527</v>
      </c>
      <c r="F41" s="1084"/>
      <c r="G41" s="1084"/>
      <c r="H41" s="1084"/>
      <c r="I41" s="1084"/>
      <c r="J41" s="1084"/>
      <c r="K41" s="1084"/>
      <c r="L41" s="1084"/>
      <c r="M41" s="1084"/>
      <c r="N41" s="1084"/>
      <c r="O41" s="1084"/>
      <c r="P41" s="1084"/>
      <c r="Q41" s="1084"/>
      <c r="R41" s="1084"/>
      <c r="S41" s="1084"/>
      <c r="T41" s="1084"/>
      <c r="U41" s="1084"/>
      <c r="V41" s="1084"/>
      <c r="W41" s="1084"/>
      <c r="X41" s="1084"/>
      <c r="Y41" s="1084"/>
      <c r="Z41" s="1084"/>
      <c r="AA41" s="1084"/>
      <c r="AB41" s="1084"/>
      <c r="AC41" s="1084"/>
      <c r="AD41" s="1084"/>
      <c r="AE41" s="1084"/>
      <c r="AF41" s="1084"/>
      <c r="AG41" s="1084"/>
      <c r="AH41" s="1084"/>
      <c r="AI41" s="1084"/>
      <c r="AJ41" s="1084"/>
      <c r="AK41" s="1084"/>
      <c r="AL41" s="1084"/>
      <c r="AM41" s="1084"/>
      <c r="AN41" s="1084"/>
      <c r="AO41" s="1084"/>
      <c r="AP41" s="1084"/>
      <c r="AQ41" s="1084"/>
      <c r="AR41" s="1084"/>
      <c r="AS41" s="1084"/>
      <c r="AT41" s="1084"/>
      <c r="AU41" s="1084"/>
      <c r="AV41" s="1084"/>
      <c r="AW41" s="1084"/>
      <c r="AX41" s="1084"/>
      <c r="AY41" s="1084"/>
      <c r="AZ41" s="1084"/>
      <c r="BA41" s="1084"/>
      <c r="BB41" s="1084"/>
      <c r="BC41" s="1084"/>
      <c r="BD41" s="1084"/>
      <c r="BE41" s="1084"/>
      <c r="BF41" s="1084"/>
      <c r="BG41" s="1084"/>
      <c r="BH41" s="1084"/>
      <c r="BI41" s="1084"/>
    </row>
    <row r="42" spans="1:61" s="91" customFormat="1" ht="22.5" customHeight="1">
      <c r="A42" s="205"/>
      <c r="B42" s="77"/>
      <c r="E42" s="1084"/>
      <c r="F42" s="1084"/>
      <c r="G42" s="1084"/>
      <c r="H42" s="1084"/>
      <c r="I42" s="1084"/>
      <c r="J42" s="1084"/>
      <c r="K42" s="1084"/>
      <c r="L42" s="1084"/>
      <c r="M42" s="1084"/>
      <c r="N42" s="1084"/>
      <c r="O42" s="1084"/>
      <c r="P42" s="1084"/>
      <c r="Q42" s="1084"/>
      <c r="R42" s="1084"/>
      <c r="S42" s="1084"/>
      <c r="T42" s="1084"/>
      <c r="U42" s="1084"/>
      <c r="V42" s="1084"/>
      <c r="W42" s="1084"/>
      <c r="X42" s="1084"/>
      <c r="Y42" s="1084"/>
      <c r="Z42" s="1084"/>
      <c r="AA42" s="1084"/>
      <c r="AB42" s="1084"/>
      <c r="AC42" s="1084"/>
      <c r="AD42" s="1084"/>
      <c r="AE42" s="1084"/>
      <c r="AF42" s="1084"/>
      <c r="AG42" s="1084"/>
      <c r="AH42" s="1084"/>
      <c r="AI42" s="1084"/>
      <c r="AJ42" s="1084"/>
      <c r="AK42" s="1084"/>
      <c r="AL42" s="1084"/>
      <c r="AM42" s="1084"/>
      <c r="AN42" s="1084"/>
      <c r="AO42" s="1084"/>
      <c r="AP42" s="1084"/>
      <c r="AQ42" s="1084"/>
      <c r="AR42" s="1084"/>
      <c r="AS42" s="1084"/>
      <c r="AT42" s="1084"/>
      <c r="AU42" s="1084"/>
      <c r="AV42" s="1084"/>
      <c r="AW42" s="1084"/>
      <c r="AX42" s="1084"/>
      <c r="AY42" s="1084"/>
      <c r="AZ42" s="1084"/>
      <c r="BA42" s="1084"/>
      <c r="BB42" s="1084"/>
      <c r="BC42" s="1084"/>
      <c r="BD42" s="1084"/>
      <c r="BE42" s="1084"/>
      <c r="BF42" s="1084"/>
      <c r="BG42" s="1084"/>
      <c r="BH42" s="1084"/>
      <c r="BI42" s="1084"/>
    </row>
    <row r="43" spans="1:60" s="91" customFormat="1" ht="20.25" customHeight="1">
      <c r="A43" s="205"/>
      <c r="B43" s="7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</row>
    <row r="44" spans="1:60" s="91" customFormat="1" ht="20.25" customHeight="1">
      <c r="A44" s="205" t="s">
        <v>555</v>
      </c>
      <c r="B44" s="77"/>
      <c r="C44" s="10"/>
      <c r="E44" s="1084" t="s">
        <v>481</v>
      </c>
      <c r="F44" s="1084"/>
      <c r="G44" s="1084"/>
      <c r="H44" s="1084"/>
      <c r="I44" s="1084"/>
      <c r="J44" s="1084"/>
      <c r="K44" s="1084"/>
      <c r="L44" s="1084"/>
      <c r="M44" s="1084"/>
      <c r="N44" s="1084"/>
      <c r="O44" s="1084"/>
      <c r="P44" s="1084"/>
      <c r="Q44" s="1084"/>
      <c r="R44" s="1084"/>
      <c r="S44" s="1084"/>
      <c r="T44" s="1084"/>
      <c r="U44" s="1084"/>
      <c r="V44" s="1084"/>
      <c r="W44" s="1084"/>
      <c r="X44" s="1084"/>
      <c r="Y44" s="1084"/>
      <c r="Z44" s="1084"/>
      <c r="AA44" s="1084"/>
      <c r="AB44" s="1084"/>
      <c r="AC44" s="1084"/>
      <c r="AD44" s="1084"/>
      <c r="AE44" s="1084"/>
      <c r="AF44" s="1084"/>
      <c r="AG44" s="1084"/>
      <c r="AH44" s="1084"/>
      <c r="AI44" s="1084"/>
      <c r="AJ44" s="1084"/>
      <c r="AK44" s="1084"/>
      <c r="AL44" s="1084"/>
      <c r="AM44" s="1084"/>
      <c r="AN44" s="1084"/>
      <c r="AO44" s="1084"/>
      <c r="AP44" s="1084"/>
      <c r="AQ44" s="1084"/>
      <c r="AR44" s="1084"/>
      <c r="AS44" s="1084"/>
      <c r="AT44" s="1084"/>
      <c r="AU44" s="1084"/>
      <c r="AV44" s="1084"/>
      <c r="AW44" s="1084"/>
      <c r="AX44" s="1084"/>
      <c r="AY44" s="1084"/>
      <c r="AZ44" s="1084"/>
      <c r="BA44" s="1084"/>
      <c r="BB44" s="1084"/>
      <c r="BC44" s="1084"/>
      <c r="BD44" s="1084"/>
      <c r="BE44" s="1084"/>
      <c r="BF44" s="1084"/>
      <c r="BG44" s="1084"/>
      <c r="BH44" s="1084"/>
    </row>
    <row r="45" spans="1:55" s="91" customFormat="1" ht="20.25" customHeight="1">
      <c r="A45" s="205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</row>
    <row r="46" spans="1:60" s="91" customFormat="1" ht="20.25" customHeight="1">
      <c r="A46" s="205" t="s">
        <v>556</v>
      </c>
      <c r="B46" s="77"/>
      <c r="C46" s="10"/>
      <c r="E46" s="1084" t="s">
        <v>482</v>
      </c>
      <c r="F46" s="1084"/>
      <c r="G46" s="1084"/>
      <c r="H46" s="1084"/>
      <c r="I46" s="1084"/>
      <c r="J46" s="1084"/>
      <c r="K46" s="1084"/>
      <c r="L46" s="1084"/>
      <c r="M46" s="1084"/>
      <c r="N46" s="1084"/>
      <c r="O46" s="1084"/>
      <c r="P46" s="1084"/>
      <c r="Q46" s="1084"/>
      <c r="R46" s="1084"/>
      <c r="S46" s="1084"/>
      <c r="T46" s="1084"/>
      <c r="U46" s="1084"/>
      <c r="V46" s="1084"/>
      <c r="W46" s="1084"/>
      <c r="X46" s="1084"/>
      <c r="Y46" s="1084"/>
      <c r="Z46" s="1084"/>
      <c r="AA46" s="1084"/>
      <c r="AB46" s="1084"/>
      <c r="AC46" s="1084"/>
      <c r="AD46" s="1084"/>
      <c r="AE46" s="1084"/>
      <c r="AF46" s="1084"/>
      <c r="AG46" s="1084"/>
      <c r="AH46" s="1084"/>
      <c r="AI46" s="1084"/>
      <c r="AJ46" s="1084"/>
      <c r="AK46" s="1084"/>
      <c r="AL46" s="1084"/>
      <c r="AM46" s="1084"/>
      <c r="AN46" s="1084"/>
      <c r="AO46" s="1084"/>
      <c r="AP46" s="1084"/>
      <c r="AQ46" s="1084"/>
      <c r="AR46" s="1084"/>
      <c r="AS46" s="1084"/>
      <c r="AT46" s="1084"/>
      <c r="AU46" s="1084"/>
      <c r="AV46" s="1084"/>
      <c r="AW46" s="1084"/>
      <c r="AX46" s="1084"/>
      <c r="AY46" s="1084"/>
      <c r="AZ46" s="1084"/>
      <c r="BA46" s="1084"/>
      <c r="BB46" s="1084"/>
      <c r="BC46" s="1084"/>
      <c r="BD46" s="1084"/>
      <c r="BE46" s="1084"/>
      <c r="BF46" s="1084"/>
      <c r="BG46" s="1084"/>
      <c r="BH46" s="1084"/>
    </row>
    <row r="47" spans="1:60" s="91" customFormat="1" ht="20.25" customHeight="1">
      <c r="A47" s="205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64"/>
      <c r="BG47" s="64"/>
      <c r="BH47" s="64"/>
    </row>
    <row r="48" spans="1:60" s="91" customFormat="1" ht="20.25" customHeight="1">
      <c r="A48" s="205" t="s">
        <v>558</v>
      </c>
      <c r="B48" s="77"/>
      <c r="C48" s="10"/>
      <c r="E48" s="1084" t="s">
        <v>483</v>
      </c>
      <c r="F48" s="1084"/>
      <c r="G48" s="1084"/>
      <c r="H48" s="1084"/>
      <c r="I48" s="1084"/>
      <c r="J48" s="1084"/>
      <c r="K48" s="20"/>
      <c r="L48" s="1097" t="s">
        <v>439</v>
      </c>
      <c r="M48" s="1097"/>
      <c r="N48" s="1098" t="s">
        <v>42</v>
      </c>
      <c r="O48" s="1099"/>
      <c r="P48" s="1099"/>
      <c r="Q48" s="1099"/>
      <c r="R48" s="1099"/>
      <c r="S48" s="1099"/>
      <c r="T48" s="1099"/>
      <c r="U48" s="1099"/>
      <c r="V48" s="1099"/>
      <c r="W48" s="1099"/>
      <c r="X48" s="1099"/>
      <c r="Y48" s="1099"/>
      <c r="Z48" s="1099"/>
      <c r="AA48" s="1099"/>
      <c r="AB48" s="1099"/>
      <c r="AC48" s="1099"/>
      <c r="AD48" s="1099"/>
      <c r="AE48" s="1099"/>
      <c r="AF48" s="1099"/>
      <c r="AG48" s="1099"/>
      <c r="AH48" s="1099"/>
      <c r="AI48" s="1099"/>
      <c r="AJ48" s="1099"/>
      <c r="AK48" s="1099"/>
      <c r="AL48" s="1099"/>
      <c r="AM48" s="1099"/>
      <c r="AN48" s="1099"/>
      <c r="AO48" s="1099"/>
      <c r="AP48" s="1099"/>
      <c r="AQ48" s="1099"/>
      <c r="AR48" s="1099"/>
      <c r="AS48" s="1099"/>
      <c r="AT48" s="1099"/>
      <c r="AU48" s="1099"/>
      <c r="AV48" s="1099"/>
      <c r="AW48" s="1099"/>
      <c r="AX48" s="1099"/>
      <c r="AY48" s="1099"/>
      <c r="AZ48" s="1100"/>
      <c r="BA48" s="1089" t="s">
        <v>459</v>
      </c>
      <c r="BB48" s="1089"/>
      <c r="BC48" s="1089"/>
      <c r="BD48" s="1089"/>
      <c r="BE48" s="1089"/>
      <c r="BF48" s="1089"/>
      <c r="BG48" s="1089"/>
      <c r="BH48" s="1089"/>
    </row>
    <row r="49" spans="2:60" s="91" customFormat="1" ht="20.25" customHeight="1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097"/>
      <c r="M49" s="1097"/>
      <c r="N49" s="1101"/>
      <c r="O49" s="1102"/>
      <c r="P49" s="1102"/>
      <c r="Q49" s="1102"/>
      <c r="R49" s="1102"/>
      <c r="S49" s="1102"/>
      <c r="T49" s="1102"/>
      <c r="U49" s="1102"/>
      <c r="V49" s="1102"/>
      <c r="W49" s="1102"/>
      <c r="X49" s="1102"/>
      <c r="Y49" s="1102"/>
      <c r="Z49" s="1102"/>
      <c r="AA49" s="1102"/>
      <c r="AB49" s="1102"/>
      <c r="AC49" s="1102"/>
      <c r="AD49" s="1102"/>
      <c r="AE49" s="1102"/>
      <c r="AF49" s="1102"/>
      <c r="AG49" s="1102"/>
      <c r="AH49" s="1102"/>
      <c r="AI49" s="1102"/>
      <c r="AJ49" s="1102"/>
      <c r="AK49" s="1102"/>
      <c r="AL49" s="1102"/>
      <c r="AM49" s="1102"/>
      <c r="AN49" s="1102"/>
      <c r="AO49" s="1102"/>
      <c r="AP49" s="1102"/>
      <c r="AQ49" s="1102"/>
      <c r="AR49" s="1102"/>
      <c r="AS49" s="1102"/>
      <c r="AT49" s="1102"/>
      <c r="AU49" s="1102"/>
      <c r="AV49" s="1102"/>
      <c r="AW49" s="1102"/>
      <c r="AX49" s="1102"/>
      <c r="AY49" s="1102"/>
      <c r="AZ49" s="1103"/>
      <c r="BA49" s="1089"/>
      <c r="BB49" s="1089"/>
      <c r="BC49" s="1089"/>
      <c r="BD49" s="1089"/>
      <c r="BE49" s="1089"/>
      <c r="BF49" s="1089"/>
      <c r="BG49" s="1089"/>
      <c r="BH49" s="1089"/>
    </row>
    <row r="50" spans="2:60" s="91" customFormat="1" ht="20.25" customHeight="1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088" t="s">
        <v>440</v>
      </c>
      <c r="M50" s="1088"/>
      <c r="N50" s="1090"/>
      <c r="O50" s="1090"/>
      <c r="P50" s="1090"/>
      <c r="Q50" s="1090"/>
      <c r="R50" s="1090"/>
      <c r="S50" s="1090"/>
      <c r="T50" s="1090"/>
      <c r="U50" s="1090"/>
      <c r="V50" s="1090"/>
      <c r="W50" s="1090"/>
      <c r="X50" s="1090"/>
      <c r="Y50" s="1090"/>
      <c r="Z50" s="1090"/>
      <c r="AA50" s="1090"/>
      <c r="AB50" s="1090"/>
      <c r="AC50" s="1090"/>
      <c r="AD50" s="1090"/>
      <c r="AE50" s="1090"/>
      <c r="AF50" s="1090"/>
      <c r="AG50" s="1090"/>
      <c r="AH50" s="1090"/>
      <c r="AI50" s="1090"/>
      <c r="AJ50" s="1090"/>
      <c r="AK50" s="1090"/>
      <c r="AL50" s="1090"/>
      <c r="AM50" s="1090"/>
      <c r="AN50" s="1090"/>
      <c r="AO50" s="1090"/>
      <c r="AP50" s="1090"/>
      <c r="AQ50" s="1090"/>
      <c r="AR50" s="1090"/>
      <c r="AS50" s="1090"/>
      <c r="AT50" s="1090"/>
      <c r="AU50" s="1090"/>
      <c r="AV50" s="1090"/>
      <c r="AW50" s="1090"/>
      <c r="AX50" s="1090"/>
      <c r="AY50" s="1090"/>
      <c r="AZ50" s="1090"/>
      <c r="BA50" s="1090"/>
      <c r="BB50" s="1090"/>
      <c r="BC50" s="1090"/>
      <c r="BD50" s="1090"/>
      <c r="BE50" s="1090"/>
      <c r="BF50" s="1090"/>
      <c r="BG50" s="1090"/>
      <c r="BH50" s="1090"/>
    </row>
    <row r="51" spans="2:60" s="91" customFormat="1" ht="20.25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1088"/>
      <c r="M51" s="1088"/>
      <c r="N51" s="1090"/>
      <c r="O51" s="1090"/>
      <c r="P51" s="1090"/>
      <c r="Q51" s="1090"/>
      <c r="R51" s="1090"/>
      <c r="S51" s="1090"/>
      <c r="T51" s="1090"/>
      <c r="U51" s="1090"/>
      <c r="V51" s="1090"/>
      <c r="W51" s="1090"/>
      <c r="X51" s="1090"/>
      <c r="Y51" s="1090"/>
      <c r="Z51" s="1090"/>
      <c r="AA51" s="1090"/>
      <c r="AB51" s="1090"/>
      <c r="AC51" s="1090"/>
      <c r="AD51" s="1090"/>
      <c r="AE51" s="1090"/>
      <c r="AF51" s="1090"/>
      <c r="AG51" s="1090"/>
      <c r="AH51" s="1090"/>
      <c r="AI51" s="1090"/>
      <c r="AJ51" s="1090"/>
      <c r="AK51" s="1090"/>
      <c r="AL51" s="1090"/>
      <c r="AM51" s="1090"/>
      <c r="AN51" s="1090"/>
      <c r="AO51" s="1090"/>
      <c r="AP51" s="1090"/>
      <c r="AQ51" s="1090"/>
      <c r="AR51" s="1090"/>
      <c r="AS51" s="1090"/>
      <c r="AT51" s="1090"/>
      <c r="AU51" s="1090"/>
      <c r="AV51" s="1090"/>
      <c r="AW51" s="1090"/>
      <c r="AX51" s="1090"/>
      <c r="AY51" s="1090"/>
      <c r="AZ51" s="1090"/>
      <c r="BA51" s="1090"/>
      <c r="BB51" s="1090"/>
      <c r="BC51" s="1090"/>
      <c r="BD51" s="1090"/>
      <c r="BE51" s="1090"/>
      <c r="BF51" s="1090"/>
      <c r="BG51" s="1090"/>
      <c r="BH51" s="1090"/>
    </row>
    <row r="52" spans="2:60" s="91" customFormat="1" ht="20.25" customHeight="1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1088" t="s">
        <v>441</v>
      </c>
      <c r="M52" s="1088"/>
      <c r="N52" s="1090"/>
      <c r="O52" s="1090"/>
      <c r="P52" s="1090"/>
      <c r="Q52" s="1090"/>
      <c r="R52" s="1090"/>
      <c r="S52" s="1090"/>
      <c r="T52" s="1090"/>
      <c r="U52" s="1090"/>
      <c r="V52" s="1090"/>
      <c r="W52" s="1090"/>
      <c r="X52" s="1090"/>
      <c r="Y52" s="1090"/>
      <c r="Z52" s="1090"/>
      <c r="AA52" s="1090"/>
      <c r="AB52" s="1090"/>
      <c r="AC52" s="1090"/>
      <c r="AD52" s="1090"/>
      <c r="AE52" s="1090"/>
      <c r="AF52" s="1090"/>
      <c r="AG52" s="1090"/>
      <c r="AH52" s="1090"/>
      <c r="AI52" s="1090"/>
      <c r="AJ52" s="1090"/>
      <c r="AK52" s="1090"/>
      <c r="AL52" s="1090"/>
      <c r="AM52" s="1090"/>
      <c r="AN52" s="1090"/>
      <c r="AO52" s="1090"/>
      <c r="AP52" s="1090"/>
      <c r="AQ52" s="1090"/>
      <c r="AR52" s="1090"/>
      <c r="AS52" s="1090"/>
      <c r="AT52" s="1090"/>
      <c r="AU52" s="1090"/>
      <c r="AV52" s="1090"/>
      <c r="AW52" s="1090"/>
      <c r="AX52" s="1090"/>
      <c r="AY52" s="1090"/>
      <c r="AZ52" s="1090"/>
      <c r="BA52" s="1090"/>
      <c r="BB52" s="1090"/>
      <c r="BC52" s="1090"/>
      <c r="BD52" s="1090"/>
      <c r="BE52" s="1090"/>
      <c r="BF52" s="1090"/>
      <c r="BG52" s="1090"/>
      <c r="BH52" s="1090"/>
    </row>
    <row r="53" spans="2:60" s="91" customFormat="1" ht="20.25" customHeight="1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1088"/>
      <c r="M53" s="1088"/>
      <c r="N53" s="1090"/>
      <c r="O53" s="1090"/>
      <c r="P53" s="1090"/>
      <c r="Q53" s="1090"/>
      <c r="R53" s="1090"/>
      <c r="S53" s="1090"/>
      <c r="T53" s="1090"/>
      <c r="U53" s="1090"/>
      <c r="V53" s="1090"/>
      <c r="W53" s="1090"/>
      <c r="X53" s="1090"/>
      <c r="Y53" s="1090"/>
      <c r="Z53" s="1090"/>
      <c r="AA53" s="1090"/>
      <c r="AB53" s="1090"/>
      <c r="AC53" s="1090"/>
      <c r="AD53" s="1090"/>
      <c r="AE53" s="1090"/>
      <c r="AF53" s="1090"/>
      <c r="AG53" s="1090"/>
      <c r="AH53" s="1090"/>
      <c r="AI53" s="1090"/>
      <c r="AJ53" s="1090"/>
      <c r="AK53" s="1090"/>
      <c r="AL53" s="1090"/>
      <c r="AM53" s="1090"/>
      <c r="AN53" s="1090"/>
      <c r="AO53" s="1090"/>
      <c r="AP53" s="1090"/>
      <c r="AQ53" s="1090"/>
      <c r="AR53" s="1090"/>
      <c r="AS53" s="1090"/>
      <c r="AT53" s="1090"/>
      <c r="AU53" s="1090"/>
      <c r="AV53" s="1090"/>
      <c r="AW53" s="1090"/>
      <c r="AX53" s="1090"/>
      <c r="AY53" s="1090"/>
      <c r="AZ53" s="1090"/>
      <c r="BA53" s="1090"/>
      <c r="BB53" s="1090"/>
      <c r="BC53" s="1090"/>
      <c r="BD53" s="1090"/>
      <c r="BE53" s="1090"/>
      <c r="BF53" s="1090"/>
      <c r="BG53" s="1090"/>
      <c r="BH53" s="1090"/>
    </row>
    <row r="54" spans="2:60" s="91" customFormat="1" ht="20.25" customHeight="1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1088" t="s">
        <v>442</v>
      </c>
      <c r="M54" s="1088"/>
      <c r="N54" s="1090"/>
      <c r="O54" s="1090"/>
      <c r="P54" s="1090"/>
      <c r="Q54" s="1090"/>
      <c r="R54" s="1090"/>
      <c r="S54" s="1090"/>
      <c r="T54" s="1090"/>
      <c r="U54" s="1090"/>
      <c r="V54" s="1090"/>
      <c r="W54" s="1090"/>
      <c r="X54" s="1090"/>
      <c r="Y54" s="1090"/>
      <c r="Z54" s="1090"/>
      <c r="AA54" s="1090"/>
      <c r="AB54" s="1090"/>
      <c r="AC54" s="1090"/>
      <c r="AD54" s="1090"/>
      <c r="AE54" s="1090"/>
      <c r="AF54" s="1090"/>
      <c r="AG54" s="1090"/>
      <c r="AH54" s="1090"/>
      <c r="AI54" s="1090"/>
      <c r="AJ54" s="1090"/>
      <c r="AK54" s="1090"/>
      <c r="AL54" s="1090"/>
      <c r="AM54" s="1090"/>
      <c r="AN54" s="1090"/>
      <c r="AO54" s="1090"/>
      <c r="AP54" s="1090"/>
      <c r="AQ54" s="1090"/>
      <c r="AR54" s="1090"/>
      <c r="AS54" s="1090"/>
      <c r="AT54" s="1090"/>
      <c r="AU54" s="1090"/>
      <c r="AV54" s="1090"/>
      <c r="AW54" s="1090"/>
      <c r="AX54" s="1090"/>
      <c r="AY54" s="1090"/>
      <c r="AZ54" s="1090"/>
      <c r="BA54" s="1090"/>
      <c r="BB54" s="1090"/>
      <c r="BC54" s="1090"/>
      <c r="BD54" s="1090"/>
      <c r="BE54" s="1090"/>
      <c r="BF54" s="1090"/>
      <c r="BG54" s="1090"/>
      <c r="BH54" s="1090"/>
    </row>
    <row r="55" spans="2:60" s="91" customFormat="1" ht="20.25" customHeight="1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1088"/>
      <c r="M55" s="1088"/>
      <c r="N55" s="1090"/>
      <c r="O55" s="1090"/>
      <c r="P55" s="1090"/>
      <c r="Q55" s="1090"/>
      <c r="R55" s="1090"/>
      <c r="S55" s="1090"/>
      <c r="T55" s="1090"/>
      <c r="U55" s="1090"/>
      <c r="V55" s="1090"/>
      <c r="W55" s="1090"/>
      <c r="X55" s="1090"/>
      <c r="Y55" s="1090"/>
      <c r="Z55" s="1090"/>
      <c r="AA55" s="1090"/>
      <c r="AB55" s="1090"/>
      <c r="AC55" s="1090"/>
      <c r="AD55" s="1090"/>
      <c r="AE55" s="1090"/>
      <c r="AF55" s="1090"/>
      <c r="AG55" s="1090"/>
      <c r="AH55" s="1090"/>
      <c r="AI55" s="1090"/>
      <c r="AJ55" s="1090"/>
      <c r="AK55" s="1090"/>
      <c r="AL55" s="1090"/>
      <c r="AM55" s="1090"/>
      <c r="AN55" s="1090"/>
      <c r="AO55" s="1090"/>
      <c r="AP55" s="1090"/>
      <c r="AQ55" s="1090"/>
      <c r="AR55" s="1090"/>
      <c r="AS55" s="1090"/>
      <c r="AT55" s="1090"/>
      <c r="AU55" s="1090"/>
      <c r="AV55" s="1090"/>
      <c r="AW55" s="1090"/>
      <c r="AX55" s="1090"/>
      <c r="AY55" s="1090"/>
      <c r="AZ55" s="1090"/>
      <c r="BA55" s="1090"/>
      <c r="BB55" s="1090"/>
      <c r="BC55" s="1090"/>
      <c r="BD55" s="1090"/>
      <c r="BE55" s="1090"/>
      <c r="BF55" s="1090"/>
      <c r="BG55" s="1090"/>
      <c r="BH55" s="1090"/>
    </row>
    <row r="56" spans="2:60" s="91" customFormat="1" ht="20.25" customHeight="1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1088" t="s">
        <v>443</v>
      </c>
      <c r="M56" s="1088"/>
      <c r="N56" s="1090"/>
      <c r="O56" s="1090"/>
      <c r="P56" s="1090"/>
      <c r="Q56" s="1090"/>
      <c r="R56" s="1090"/>
      <c r="S56" s="1090"/>
      <c r="T56" s="1090"/>
      <c r="U56" s="1090"/>
      <c r="V56" s="1090"/>
      <c r="W56" s="1090"/>
      <c r="X56" s="1090"/>
      <c r="Y56" s="1090"/>
      <c r="Z56" s="1090"/>
      <c r="AA56" s="1090"/>
      <c r="AB56" s="1090"/>
      <c r="AC56" s="1090"/>
      <c r="AD56" s="1090"/>
      <c r="AE56" s="1090"/>
      <c r="AF56" s="1090"/>
      <c r="AG56" s="1090"/>
      <c r="AH56" s="1090"/>
      <c r="AI56" s="1090"/>
      <c r="AJ56" s="1090"/>
      <c r="AK56" s="1090"/>
      <c r="AL56" s="1090"/>
      <c r="AM56" s="1090"/>
      <c r="AN56" s="1090"/>
      <c r="AO56" s="1090"/>
      <c r="AP56" s="1090"/>
      <c r="AQ56" s="1090"/>
      <c r="AR56" s="1090"/>
      <c r="AS56" s="1090"/>
      <c r="AT56" s="1090"/>
      <c r="AU56" s="1090"/>
      <c r="AV56" s="1090"/>
      <c r="AW56" s="1090"/>
      <c r="AX56" s="1090"/>
      <c r="AY56" s="1090"/>
      <c r="AZ56" s="1090"/>
      <c r="BA56" s="1090"/>
      <c r="BB56" s="1090"/>
      <c r="BC56" s="1090"/>
      <c r="BD56" s="1090"/>
      <c r="BE56" s="1090"/>
      <c r="BF56" s="1090"/>
      <c r="BG56" s="1090"/>
      <c r="BH56" s="1090"/>
    </row>
    <row r="57" spans="2:60" s="91" customFormat="1" ht="20.25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1088"/>
      <c r="M57" s="1088"/>
      <c r="N57" s="1090"/>
      <c r="O57" s="1090"/>
      <c r="P57" s="1090"/>
      <c r="Q57" s="1090"/>
      <c r="R57" s="1090"/>
      <c r="S57" s="1090"/>
      <c r="T57" s="1090"/>
      <c r="U57" s="1090"/>
      <c r="V57" s="1090"/>
      <c r="W57" s="1090"/>
      <c r="X57" s="1090"/>
      <c r="Y57" s="1090"/>
      <c r="Z57" s="1090"/>
      <c r="AA57" s="1090"/>
      <c r="AB57" s="1090"/>
      <c r="AC57" s="1090"/>
      <c r="AD57" s="1090"/>
      <c r="AE57" s="1090"/>
      <c r="AF57" s="1090"/>
      <c r="AG57" s="1090"/>
      <c r="AH57" s="1090"/>
      <c r="AI57" s="1090"/>
      <c r="AJ57" s="1090"/>
      <c r="AK57" s="1090"/>
      <c r="AL57" s="1090"/>
      <c r="AM57" s="1090"/>
      <c r="AN57" s="1090"/>
      <c r="AO57" s="1090"/>
      <c r="AP57" s="1090"/>
      <c r="AQ57" s="1090"/>
      <c r="AR57" s="1090"/>
      <c r="AS57" s="1090"/>
      <c r="AT57" s="1090"/>
      <c r="AU57" s="1090"/>
      <c r="AV57" s="1090"/>
      <c r="AW57" s="1090"/>
      <c r="AX57" s="1090"/>
      <c r="AY57" s="1090"/>
      <c r="AZ57" s="1090"/>
      <c r="BA57" s="1090"/>
      <c r="BB57" s="1090"/>
      <c r="BC57" s="1090"/>
      <c r="BD57" s="1090"/>
      <c r="BE57" s="1090"/>
      <c r="BF57" s="1090"/>
      <c r="BG57" s="1090"/>
      <c r="BH57" s="1090"/>
    </row>
    <row r="58" spans="2:60" s="91" customFormat="1" ht="20.25" customHeight="1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1088" t="s">
        <v>444</v>
      </c>
      <c r="M58" s="1088"/>
      <c r="N58" s="1090"/>
      <c r="O58" s="1090"/>
      <c r="P58" s="1090"/>
      <c r="Q58" s="1090"/>
      <c r="R58" s="1090"/>
      <c r="S58" s="1090"/>
      <c r="T58" s="1090"/>
      <c r="U58" s="1090"/>
      <c r="V58" s="1090"/>
      <c r="W58" s="1090"/>
      <c r="X58" s="1090"/>
      <c r="Y58" s="1090"/>
      <c r="Z58" s="1090"/>
      <c r="AA58" s="1090"/>
      <c r="AB58" s="1090"/>
      <c r="AC58" s="1090"/>
      <c r="AD58" s="1090"/>
      <c r="AE58" s="1090"/>
      <c r="AF58" s="1090"/>
      <c r="AG58" s="1090"/>
      <c r="AH58" s="1090"/>
      <c r="AI58" s="1090"/>
      <c r="AJ58" s="1090"/>
      <c r="AK58" s="1090"/>
      <c r="AL58" s="1090"/>
      <c r="AM58" s="1090"/>
      <c r="AN58" s="1090"/>
      <c r="AO58" s="1090"/>
      <c r="AP58" s="1090"/>
      <c r="AQ58" s="1090"/>
      <c r="AR58" s="1090"/>
      <c r="AS58" s="1090"/>
      <c r="AT58" s="1090"/>
      <c r="AU58" s="1090"/>
      <c r="AV58" s="1090"/>
      <c r="AW58" s="1090"/>
      <c r="AX58" s="1090"/>
      <c r="AY58" s="1090"/>
      <c r="AZ58" s="1090"/>
      <c r="BA58" s="1090"/>
      <c r="BB58" s="1090"/>
      <c r="BC58" s="1090"/>
      <c r="BD58" s="1090"/>
      <c r="BE58" s="1090"/>
      <c r="BF58" s="1090"/>
      <c r="BG58" s="1090"/>
      <c r="BH58" s="1090"/>
    </row>
    <row r="59" spans="2:60" s="91" customFormat="1" ht="20.25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1088"/>
      <c r="M59" s="1088"/>
      <c r="N59" s="1090"/>
      <c r="O59" s="1090"/>
      <c r="P59" s="1090"/>
      <c r="Q59" s="1090"/>
      <c r="R59" s="1090"/>
      <c r="S59" s="1090"/>
      <c r="T59" s="1090"/>
      <c r="U59" s="1090"/>
      <c r="V59" s="1090"/>
      <c r="W59" s="1090"/>
      <c r="X59" s="1090"/>
      <c r="Y59" s="1090"/>
      <c r="Z59" s="1090"/>
      <c r="AA59" s="1090"/>
      <c r="AB59" s="1090"/>
      <c r="AC59" s="1090"/>
      <c r="AD59" s="1090"/>
      <c r="AE59" s="1090"/>
      <c r="AF59" s="1090"/>
      <c r="AG59" s="1090"/>
      <c r="AH59" s="1090"/>
      <c r="AI59" s="1090"/>
      <c r="AJ59" s="1090"/>
      <c r="AK59" s="1090"/>
      <c r="AL59" s="1090"/>
      <c r="AM59" s="1090"/>
      <c r="AN59" s="1090"/>
      <c r="AO59" s="1090"/>
      <c r="AP59" s="1090"/>
      <c r="AQ59" s="1090"/>
      <c r="AR59" s="1090"/>
      <c r="AS59" s="1090"/>
      <c r="AT59" s="1090"/>
      <c r="AU59" s="1090"/>
      <c r="AV59" s="1090"/>
      <c r="AW59" s="1090"/>
      <c r="AX59" s="1090"/>
      <c r="AY59" s="1090"/>
      <c r="AZ59" s="1090"/>
      <c r="BA59" s="1090"/>
      <c r="BB59" s="1090"/>
      <c r="BC59" s="1090"/>
      <c r="BD59" s="1090"/>
      <c r="BE59" s="1090"/>
      <c r="BF59" s="1090"/>
      <c r="BG59" s="1090"/>
      <c r="BH59" s="1090"/>
    </row>
    <row r="60" spans="12:60" ht="20.25" customHeight="1">
      <c r="L60" s="1088" t="s">
        <v>559</v>
      </c>
      <c r="M60" s="1088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1090"/>
      <c r="AA60" s="1090"/>
      <c r="AB60" s="1090"/>
      <c r="AC60" s="1090"/>
      <c r="AD60" s="1090"/>
      <c r="AE60" s="1090"/>
      <c r="AF60" s="1090"/>
      <c r="AG60" s="1090"/>
      <c r="AH60" s="1090"/>
      <c r="AI60" s="1090"/>
      <c r="AJ60" s="1090"/>
      <c r="AK60" s="1090"/>
      <c r="AL60" s="1090"/>
      <c r="AM60" s="1090"/>
      <c r="AN60" s="1090"/>
      <c r="AO60" s="1090"/>
      <c r="AP60" s="1090"/>
      <c r="AQ60" s="1090"/>
      <c r="AR60" s="1090"/>
      <c r="AS60" s="1090"/>
      <c r="AT60" s="1090"/>
      <c r="AU60" s="1090"/>
      <c r="AV60" s="1090"/>
      <c r="AW60" s="1090"/>
      <c r="AX60" s="1090"/>
      <c r="AY60" s="1090"/>
      <c r="AZ60" s="1090"/>
      <c r="BA60" s="1090"/>
      <c r="BB60" s="1090"/>
      <c r="BC60" s="1090"/>
      <c r="BD60" s="1090"/>
      <c r="BE60" s="1090"/>
      <c r="BF60" s="1090"/>
      <c r="BG60" s="1090"/>
      <c r="BH60" s="1090"/>
    </row>
    <row r="61" spans="12:60" ht="20.25" customHeight="1">
      <c r="L61" s="1088"/>
      <c r="M61" s="1088"/>
      <c r="N61" s="1090"/>
      <c r="O61" s="1090"/>
      <c r="P61" s="1090"/>
      <c r="Q61" s="1090"/>
      <c r="R61" s="1090"/>
      <c r="S61" s="1090"/>
      <c r="T61" s="1090"/>
      <c r="U61" s="1090"/>
      <c r="V61" s="1090"/>
      <c r="W61" s="1090"/>
      <c r="X61" s="1090"/>
      <c r="Y61" s="1090"/>
      <c r="Z61" s="1090"/>
      <c r="AA61" s="1090"/>
      <c r="AB61" s="1090"/>
      <c r="AC61" s="1090"/>
      <c r="AD61" s="1090"/>
      <c r="AE61" s="1090"/>
      <c r="AF61" s="1090"/>
      <c r="AG61" s="1090"/>
      <c r="AH61" s="1090"/>
      <c r="AI61" s="1090"/>
      <c r="AJ61" s="1090"/>
      <c r="AK61" s="1090"/>
      <c r="AL61" s="1090"/>
      <c r="AM61" s="1090"/>
      <c r="AN61" s="1090"/>
      <c r="AO61" s="1090"/>
      <c r="AP61" s="1090"/>
      <c r="AQ61" s="1090"/>
      <c r="AR61" s="1090"/>
      <c r="AS61" s="1090"/>
      <c r="AT61" s="1090"/>
      <c r="AU61" s="1090"/>
      <c r="AV61" s="1090"/>
      <c r="AW61" s="1090"/>
      <c r="AX61" s="1090"/>
      <c r="AY61" s="1090"/>
      <c r="AZ61" s="1090"/>
      <c r="BA61" s="1090"/>
      <c r="BB61" s="1090"/>
      <c r="BC61" s="1090"/>
      <c r="BD61" s="1090"/>
      <c r="BE61" s="1090"/>
      <c r="BF61" s="1090"/>
      <c r="BG61" s="1090"/>
      <c r="BH61" s="1090"/>
    </row>
    <row r="62" spans="12:60" ht="20.25" customHeight="1">
      <c r="L62" s="1088" t="s">
        <v>560</v>
      </c>
      <c r="M62" s="1088"/>
      <c r="N62" s="1090"/>
      <c r="O62" s="1090"/>
      <c r="P62" s="1090"/>
      <c r="Q62" s="1090"/>
      <c r="R62" s="1090"/>
      <c r="S62" s="1090"/>
      <c r="T62" s="1090"/>
      <c r="U62" s="1090"/>
      <c r="V62" s="1090"/>
      <c r="W62" s="1090"/>
      <c r="X62" s="1090"/>
      <c r="Y62" s="1090"/>
      <c r="Z62" s="1090"/>
      <c r="AA62" s="1090"/>
      <c r="AB62" s="1090"/>
      <c r="AC62" s="1090"/>
      <c r="AD62" s="1090"/>
      <c r="AE62" s="1090"/>
      <c r="AF62" s="1090"/>
      <c r="AG62" s="1090"/>
      <c r="AH62" s="1090"/>
      <c r="AI62" s="1090"/>
      <c r="AJ62" s="1090"/>
      <c r="AK62" s="1090"/>
      <c r="AL62" s="1090"/>
      <c r="AM62" s="1090"/>
      <c r="AN62" s="1090"/>
      <c r="AO62" s="1090"/>
      <c r="AP62" s="1090"/>
      <c r="AQ62" s="1090"/>
      <c r="AR62" s="1090"/>
      <c r="AS62" s="1090"/>
      <c r="AT62" s="1090"/>
      <c r="AU62" s="1090"/>
      <c r="AV62" s="1090"/>
      <c r="AW62" s="1090"/>
      <c r="AX62" s="1090"/>
      <c r="AY62" s="1090"/>
      <c r="AZ62" s="1090"/>
      <c r="BA62" s="1090"/>
      <c r="BB62" s="1090"/>
      <c r="BC62" s="1090"/>
      <c r="BD62" s="1090"/>
      <c r="BE62" s="1090"/>
      <c r="BF62" s="1090"/>
      <c r="BG62" s="1090"/>
      <c r="BH62" s="1090"/>
    </row>
    <row r="63" spans="12:60" ht="20.25" customHeight="1">
      <c r="L63" s="1088"/>
      <c r="M63" s="1088"/>
      <c r="N63" s="1090"/>
      <c r="O63" s="1090"/>
      <c r="P63" s="1090"/>
      <c r="Q63" s="1090"/>
      <c r="R63" s="1090"/>
      <c r="S63" s="1090"/>
      <c r="T63" s="1090"/>
      <c r="U63" s="1090"/>
      <c r="V63" s="1090"/>
      <c r="W63" s="1090"/>
      <c r="X63" s="1090"/>
      <c r="Y63" s="1090"/>
      <c r="Z63" s="1090"/>
      <c r="AA63" s="1090"/>
      <c r="AB63" s="1090"/>
      <c r="AC63" s="1090"/>
      <c r="AD63" s="1090"/>
      <c r="AE63" s="1090"/>
      <c r="AF63" s="1090"/>
      <c r="AG63" s="1090"/>
      <c r="AH63" s="1090"/>
      <c r="AI63" s="1090"/>
      <c r="AJ63" s="1090"/>
      <c r="AK63" s="1090"/>
      <c r="AL63" s="1090"/>
      <c r="AM63" s="1090"/>
      <c r="AN63" s="1090"/>
      <c r="AO63" s="1090"/>
      <c r="AP63" s="1090"/>
      <c r="AQ63" s="1090"/>
      <c r="AR63" s="1090"/>
      <c r="AS63" s="1090"/>
      <c r="AT63" s="1090"/>
      <c r="AU63" s="1090"/>
      <c r="AV63" s="1090"/>
      <c r="AW63" s="1090"/>
      <c r="AX63" s="1090"/>
      <c r="AY63" s="1090"/>
      <c r="AZ63" s="1090"/>
      <c r="BA63" s="1090"/>
      <c r="BB63" s="1090"/>
      <c r="BC63" s="1090"/>
      <c r="BD63" s="1090"/>
      <c r="BE63" s="1090"/>
      <c r="BF63" s="1090"/>
      <c r="BG63" s="1090"/>
      <c r="BH63" s="1090"/>
    </row>
    <row r="64" spans="12:60" ht="20.25" customHeight="1">
      <c r="L64" s="1088" t="s">
        <v>561</v>
      </c>
      <c r="M64" s="1088"/>
      <c r="N64" s="1090"/>
      <c r="O64" s="1090"/>
      <c r="P64" s="1090"/>
      <c r="Q64" s="1090"/>
      <c r="R64" s="1090"/>
      <c r="S64" s="1090"/>
      <c r="T64" s="1090"/>
      <c r="U64" s="1090"/>
      <c r="V64" s="1090"/>
      <c r="W64" s="1090"/>
      <c r="X64" s="1090"/>
      <c r="Y64" s="1090"/>
      <c r="Z64" s="1090"/>
      <c r="AA64" s="1090"/>
      <c r="AB64" s="1090"/>
      <c r="AC64" s="1090"/>
      <c r="AD64" s="1090"/>
      <c r="AE64" s="1090"/>
      <c r="AF64" s="1090"/>
      <c r="AG64" s="1090"/>
      <c r="AH64" s="1090"/>
      <c r="AI64" s="1090"/>
      <c r="AJ64" s="1090"/>
      <c r="AK64" s="1090"/>
      <c r="AL64" s="1090"/>
      <c r="AM64" s="1090"/>
      <c r="AN64" s="1090"/>
      <c r="AO64" s="1090"/>
      <c r="AP64" s="1090"/>
      <c r="AQ64" s="1090"/>
      <c r="AR64" s="1090"/>
      <c r="AS64" s="1090"/>
      <c r="AT64" s="1090"/>
      <c r="AU64" s="1090"/>
      <c r="AV64" s="1090"/>
      <c r="AW64" s="1090"/>
      <c r="AX64" s="1090"/>
      <c r="AY64" s="1090"/>
      <c r="AZ64" s="1090"/>
      <c r="BA64" s="1090"/>
      <c r="BB64" s="1090"/>
      <c r="BC64" s="1090"/>
      <c r="BD64" s="1090"/>
      <c r="BE64" s="1090"/>
      <c r="BF64" s="1090"/>
      <c r="BG64" s="1090"/>
      <c r="BH64" s="1090"/>
    </row>
    <row r="65" spans="12:60" ht="20.25" customHeight="1">
      <c r="L65" s="1088"/>
      <c r="M65" s="1088"/>
      <c r="N65" s="1090"/>
      <c r="O65" s="1090"/>
      <c r="P65" s="1090"/>
      <c r="Q65" s="1090"/>
      <c r="R65" s="1090"/>
      <c r="S65" s="1090"/>
      <c r="T65" s="1090"/>
      <c r="U65" s="1090"/>
      <c r="V65" s="1090"/>
      <c r="W65" s="1090"/>
      <c r="X65" s="1090"/>
      <c r="Y65" s="1090"/>
      <c r="Z65" s="1090"/>
      <c r="AA65" s="1090"/>
      <c r="AB65" s="1090"/>
      <c r="AC65" s="1090"/>
      <c r="AD65" s="1090"/>
      <c r="AE65" s="1090"/>
      <c r="AF65" s="1090"/>
      <c r="AG65" s="1090"/>
      <c r="AH65" s="1090"/>
      <c r="AI65" s="1090"/>
      <c r="AJ65" s="1090"/>
      <c r="AK65" s="1090"/>
      <c r="AL65" s="1090"/>
      <c r="AM65" s="1090"/>
      <c r="AN65" s="1090"/>
      <c r="AO65" s="1090"/>
      <c r="AP65" s="1090"/>
      <c r="AQ65" s="1090"/>
      <c r="AR65" s="1090"/>
      <c r="AS65" s="1090"/>
      <c r="AT65" s="1090"/>
      <c r="AU65" s="1090"/>
      <c r="AV65" s="1090"/>
      <c r="AW65" s="1090"/>
      <c r="AX65" s="1090"/>
      <c r="AY65" s="1090"/>
      <c r="AZ65" s="1090"/>
      <c r="BA65" s="1090"/>
      <c r="BB65" s="1090"/>
      <c r="BC65" s="1090"/>
      <c r="BD65" s="1090"/>
      <c r="BE65" s="1090"/>
      <c r="BF65" s="1090"/>
      <c r="BG65" s="1090"/>
      <c r="BH65" s="1090"/>
    </row>
    <row r="66" spans="12:60" ht="20.25" customHeight="1">
      <c r="L66" s="1088" t="s">
        <v>562</v>
      </c>
      <c r="M66" s="1088"/>
      <c r="N66" s="1090"/>
      <c r="O66" s="1090"/>
      <c r="P66" s="1090"/>
      <c r="Q66" s="1090"/>
      <c r="R66" s="1090"/>
      <c r="S66" s="1090"/>
      <c r="T66" s="1090"/>
      <c r="U66" s="1090"/>
      <c r="V66" s="1090"/>
      <c r="W66" s="1090"/>
      <c r="X66" s="1090"/>
      <c r="Y66" s="1090"/>
      <c r="Z66" s="1090"/>
      <c r="AA66" s="1090"/>
      <c r="AB66" s="1090"/>
      <c r="AC66" s="1090"/>
      <c r="AD66" s="1090"/>
      <c r="AE66" s="1090"/>
      <c r="AF66" s="1090"/>
      <c r="AG66" s="1090"/>
      <c r="AH66" s="1090"/>
      <c r="AI66" s="1090"/>
      <c r="AJ66" s="1090"/>
      <c r="AK66" s="1090"/>
      <c r="AL66" s="1090"/>
      <c r="AM66" s="1090"/>
      <c r="AN66" s="1090"/>
      <c r="AO66" s="1090"/>
      <c r="AP66" s="1090"/>
      <c r="AQ66" s="1090"/>
      <c r="AR66" s="1090"/>
      <c r="AS66" s="1090"/>
      <c r="AT66" s="1090"/>
      <c r="AU66" s="1090"/>
      <c r="AV66" s="1090"/>
      <c r="AW66" s="1090"/>
      <c r="AX66" s="1090"/>
      <c r="AY66" s="1090"/>
      <c r="AZ66" s="1090"/>
      <c r="BA66" s="1090"/>
      <c r="BB66" s="1090"/>
      <c r="BC66" s="1090"/>
      <c r="BD66" s="1090"/>
      <c r="BE66" s="1090"/>
      <c r="BF66" s="1090"/>
      <c r="BG66" s="1090"/>
      <c r="BH66" s="1090"/>
    </row>
    <row r="67" spans="12:60" ht="20.25" customHeight="1">
      <c r="L67" s="1088"/>
      <c r="M67" s="1088"/>
      <c r="N67" s="1090"/>
      <c r="O67" s="1090"/>
      <c r="P67" s="1090"/>
      <c r="Q67" s="1090"/>
      <c r="R67" s="1090"/>
      <c r="S67" s="1090"/>
      <c r="T67" s="1090"/>
      <c r="U67" s="1090"/>
      <c r="V67" s="1090"/>
      <c r="W67" s="1090"/>
      <c r="X67" s="1090"/>
      <c r="Y67" s="1090"/>
      <c r="Z67" s="1090"/>
      <c r="AA67" s="1090"/>
      <c r="AB67" s="1090"/>
      <c r="AC67" s="1090"/>
      <c r="AD67" s="1090"/>
      <c r="AE67" s="1090"/>
      <c r="AF67" s="1090"/>
      <c r="AG67" s="1090"/>
      <c r="AH67" s="1090"/>
      <c r="AI67" s="1090"/>
      <c r="AJ67" s="1090"/>
      <c r="AK67" s="1090"/>
      <c r="AL67" s="1090"/>
      <c r="AM67" s="1090"/>
      <c r="AN67" s="1090"/>
      <c r="AO67" s="1090"/>
      <c r="AP67" s="1090"/>
      <c r="AQ67" s="1090"/>
      <c r="AR67" s="1090"/>
      <c r="AS67" s="1090"/>
      <c r="AT67" s="1090"/>
      <c r="AU67" s="1090"/>
      <c r="AV67" s="1090"/>
      <c r="AW67" s="1090"/>
      <c r="AX67" s="1090"/>
      <c r="AY67" s="1090"/>
      <c r="AZ67" s="1090"/>
      <c r="BA67" s="1090"/>
      <c r="BB67" s="1090"/>
      <c r="BC67" s="1090"/>
      <c r="BD67" s="1090"/>
      <c r="BE67" s="1090"/>
      <c r="BF67" s="1090"/>
      <c r="BG67" s="1090"/>
      <c r="BH67" s="1090"/>
    </row>
    <row r="68" spans="12:60" ht="20.25" customHeight="1">
      <c r="L68" s="1088" t="s">
        <v>563</v>
      </c>
      <c r="M68" s="1088"/>
      <c r="N68" s="1090"/>
      <c r="O68" s="1090"/>
      <c r="P68" s="1090"/>
      <c r="Q68" s="1090"/>
      <c r="R68" s="1090"/>
      <c r="S68" s="1090"/>
      <c r="T68" s="1090"/>
      <c r="U68" s="1090"/>
      <c r="V68" s="1090"/>
      <c r="W68" s="1090"/>
      <c r="X68" s="1090"/>
      <c r="Y68" s="1090"/>
      <c r="Z68" s="1090"/>
      <c r="AA68" s="1090"/>
      <c r="AB68" s="1090"/>
      <c r="AC68" s="1090"/>
      <c r="AD68" s="1090"/>
      <c r="AE68" s="1090"/>
      <c r="AF68" s="1090"/>
      <c r="AG68" s="1090"/>
      <c r="AH68" s="1090"/>
      <c r="AI68" s="1090"/>
      <c r="AJ68" s="1090"/>
      <c r="AK68" s="1090"/>
      <c r="AL68" s="1090"/>
      <c r="AM68" s="1090"/>
      <c r="AN68" s="1090"/>
      <c r="AO68" s="1090"/>
      <c r="AP68" s="1090"/>
      <c r="AQ68" s="1090"/>
      <c r="AR68" s="1090"/>
      <c r="AS68" s="1090"/>
      <c r="AT68" s="1090"/>
      <c r="AU68" s="1090"/>
      <c r="AV68" s="1090"/>
      <c r="AW68" s="1090"/>
      <c r="AX68" s="1090"/>
      <c r="AY68" s="1090"/>
      <c r="AZ68" s="1090"/>
      <c r="BA68" s="1090"/>
      <c r="BB68" s="1090"/>
      <c r="BC68" s="1090"/>
      <c r="BD68" s="1090"/>
      <c r="BE68" s="1090"/>
      <c r="BF68" s="1090"/>
      <c r="BG68" s="1090"/>
      <c r="BH68" s="1090"/>
    </row>
    <row r="69" spans="12:60" ht="20.25" customHeight="1">
      <c r="L69" s="1088"/>
      <c r="M69" s="1088"/>
      <c r="N69" s="1090"/>
      <c r="O69" s="1090"/>
      <c r="P69" s="1090"/>
      <c r="Q69" s="1090"/>
      <c r="R69" s="1090"/>
      <c r="S69" s="1090"/>
      <c r="T69" s="1090"/>
      <c r="U69" s="1090"/>
      <c r="V69" s="1090"/>
      <c r="W69" s="1090"/>
      <c r="X69" s="1090"/>
      <c r="Y69" s="1090"/>
      <c r="Z69" s="1090"/>
      <c r="AA69" s="1090"/>
      <c r="AB69" s="1090"/>
      <c r="AC69" s="1090"/>
      <c r="AD69" s="1090"/>
      <c r="AE69" s="1090"/>
      <c r="AF69" s="1090"/>
      <c r="AG69" s="1090"/>
      <c r="AH69" s="1090"/>
      <c r="AI69" s="1090"/>
      <c r="AJ69" s="1090"/>
      <c r="AK69" s="1090"/>
      <c r="AL69" s="1090"/>
      <c r="AM69" s="1090"/>
      <c r="AN69" s="1090"/>
      <c r="AO69" s="1090"/>
      <c r="AP69" s="1090"/>
      <c r="AQ69" s="1090"/>
      <c r="AR69" s="1090"/>
      <c r="AS69" s="1090"/>
      <c r="AT69" s="1090"/>
      <c r="AU69" s="1090"/>
      <c r="AV69" s="1090"/>
      <c r="AW69" s="1090"/>
      <c r="AX69" s="1090"/>
      <c r="AY69" s="1090"/>
      <c r="AZ69" s="1090"/>
      <c r="BA69" s="1090"/>
      <c r="BB69" s="1090"/>
      <c r="BC69" s="1090"/>
      <c r="BD69" s="1090"/>
      <c r="BE69" s="1090"/>
      <c r="BF69" s="1090"/>
      <c r="BG69" s="1090"/>
      <c r="BH69" s="1090"/>
    </row>
    <row r="70" ht="20.25" customHeight="1">
      <c r="AV70" s="92"/>
    </row>
    <row r="71" ht="20.25" customHeight="1">
      <c r="AV71" s="92"/>
    </row>
    <row r="72" spans="2:60" ht="33.75" customHeight="1">
      <c r="B72" s="1091" t="s">
        <v>567</v>
      </c>
      <c r="C72" s="1091"/>
      <c r="D72" s="1091"/>
      <c r="E72" s="1091"/>
      <c r="F72" s="1091"/>
      <c r="G72" s="1091"/>
      <c r="H72" s="1091"/>
      <c r="I72" s="1091"/>
      <c r="J72" s="1091"/>
      <c r="K72" s="1091"/>
      <c r="L72" s="1091"/>
      <c r="M72" s="1091"/>
      <c r="N72" s="1091"/>
      <c r="O72" s="1091"/>
      <c r="P72" s="1091"/>
      <c r="Q72" s="1091"/>
      <c r="R72" s="1091"/>
      <c r="S72" s="1091"/>
      <c r="T72" s="1091"/>
      <c r="U72" s="1091"/>
      <c r="V72" s="1091"/>
      <c r="W72" s="1091"/>
      <c r="X72" s="1091"/>
      <c r="Y72" s="1091"/>
      <c r="Z72" s="1091"/>
      <c r="AA72" s="1091"/>
      <c r="AB72" s="1091"/>
      <c r="AC72" s="1091"/>
      <c r="AD72" s="1091"/>
      <c r="AE72" s="1091"/>
      <c r="AF72" s="1091"/>
      <c r="AG72" s="1091"/>
      <c r="AH72" s="1091"/>
      <c r="AI72" s="1091"/>
      <c r="AJ72" s="1091"/>
      <c r="AK72" s="1091"/>
      <c r="AL72" s="1091"/>
      <c r="AM72" s="1091"/>
      <c r="AN72" s="1091"/>
      <c r="AO72" s="1091"/>
      <c r="AP72" s="1091"/>
      <c r="AQ72" s="1091"/>
      <c r="AR72" s="1091"/>
      <c r="AS72" s="1091"/>
      <c r="AT72" s="1091"/>
      <c r="AU72" s="1091"/>
      <c r="AV72" s="1091"/>
      <c r="AW72" s="1091"/>
      <c r="AX72" s="1091"/>
      <c r="AY72" s="1091"/>
      <c r="AZ72" s="1091"/>
      <c r="BA72" s="1091"/>
      <c r="BB72" s="1091"/>
      <c r="BC72" s="1091"/>
      <c r="BD72" s="1091"/>
      <c r="BE72" s="1091"/>
      <c r="BF72" s="1091"/>
      <c r="BG72" s="1091"/>
      <c r="BH72" s="1091"/>
    </row>
    <row r="73" spans="2:60" ht="33.75" customHeight="1">
      <c r="B73" s="1091"/>
      <c r="C73" s="1091"/>
      <c r="D73" s="1091"/>
      <c r="E73" s="1091"/>
      <c r="F73" s="1091"/>
      <c r="G73" s="1091"/>
      <c r="H73" s="1091"/>
      <c r="I73" s="1091"/>
      <c r="J73" s="1091"/>
      <c r="K73" s="1091"/>
      <c r="L73" s="1091"/>
      <c r="M73" s="1091"/>
      <c r="N73" s="1091"/>
      <c r="O73" s="1091"/>
      <c r="P73" s="1091"/>
      <c r="Q73" s="1091"/>
      <c r="R73" s="1091"/>
      <c r="S73" s="1091"/>
      <c r="T73" s="1091"/>
      <c r="U73" s="1091"/>
      <c r="V73" s="1091"/>
      <c r="W73" s="1091"/>
      <c r="X73" s="1091"/>
      <c r="Y73" s="1091"/>
      <c r="Z73" s="1091"/>
      <c r="AA73" s="1091"/>
      <c r="AB73" s="1091"/>
      <c r="AC73" s="1091"/>
      <c r="AD73" s="1091"/>
      <c r="AE73" s="1091"/>
      <c r="AF73" s="1091"/>
      <c r="AG73" s="1091"/>
      <c r="AH73" s="1091"/>
      <c r="AI73" s="1091"/>
      <c r="AJ73" s="1091"/>
      <c r="AK73" s="1091"/>
      <c r="AL73" s="1091"/>
      <c r="AM73" s="1091"/>
      <c r="AN73" s="1091"/>
      <c r="AO73" s="1091"/>
      <c r="AP73" s="1091"/>
      <c r="AQ73" s="1091"/>
      <c r="AR73" s="1091"/>
      <c r="AS73" s="1091"/>
      <c r="AT73" s="1091"/>
      <c r="AU73" s="1091"/>
      <c r="AV73" s="1091"/>
      <c r="AW73" s="1091"/>
      <c r="AX73" s="1091"/>
      <c r="AY73" s="1091"/>
      <c r="AZ73" s="1091"/>
      <c r="BA73" s="1091"/>
      <c r="BB73" s="1091"/>
      <c r="BC73" s="1091"/>
      <c r="BD73" s="1091"/>
      <c r="BE73" s="1091"/>
      <c r="BF73" s="1091"/>
      <c r="BG73" s="1091"/>
      <c r="BH73" s="1091"/>
    </row>
    <row r="74" spans="2:60" ht="33.75" customHeight="1">
      <c r="B74" s="1091"/>
      <c r="C74" s="1091"/>
      <c r="D74" s="1091"/>
      <c r="E74" s="1091"/>
      <c r="F74" s="1091"/>
      <c r="G74" s="1091"/>
      <c r="H74" s="1091"/>
      <c r="I74" s="1091"/>
      <c r="J74" s="1091"/>
      <c r="K74" s="1091"/>
      <c r="L74" s="1091"/>
      <c r="M74" s="1091"/>
      <c r="N74" s="1091"/>
      <c r="O74" s="1091"/>
      <c r="P74" s="1091"/>
      <c r="Q74" s="1091"/>
      <c r="R74" s="1091"/>
      <c r="S74" s="1091"/>
      <c r="T74" s="1091"/>
      <c r="U74" s="1091"/>
      <c r="V74" s="1091"/>
      <c r="W74" s="1091"/>
      <c r="X74" s="1091"/>
      <c r="Y74" s="1091"/>
      <c r="Z74" s="1091"/>
      <c r="AA74" s="1091"/>
      <c r="AB74" s="1091"/>
      <c r="AC74" s="1091"/>
      <c r="AD74" s="1091"/>
      <c r="AE74" s="1091"/>
      <c r="AF74" s="1091"/>
      <c r="AG74" s="1091"/>
      <c r="AH74" s="1091"/>
      <c r="AI74" s="1091"/>
      <c r="AJ74" s="1091"/>
      <c r="AK74" s="1091"/>
      <c r="AL74" s="1091"/>
      <c r="AM74" s="1091"/>
      <c r="AN74" s="1091"/>
      <c r="AO74" s="1091"/>
      <c r="AP74" s="1091"/>
      <c r="AQ74" s="1091"/>
      <c r="AR74" s="1091"/>
      <c r="AS74" s="1091"/>
      <c r="AT74" s="1091"/>
      <c r="AU74" s="1091"/>
      <c r="AV74" s="1091"/>
      <c r="AW74" s="1091"/>
      <c r="AX74" s="1091"/>
      <c r="AY74" s="1091"/>
      <c r="AZ74" s="1091"/>
      <c r="BA74" s="1091"/>
      <c r="BB74" s="1091"/>
      <c r="BC74" s="1091"/>
      <c r="BD74" s="1091"/>
      <c r="BE74" s="1091"/>
      <c r="BF74" s="1091"/>
      <c r="BG74" s="1091"/>
      <c r="BH74" s="1091"/>
    </row>
    <row r="75" spans="2:60" s="40" customFormat="1" ht="20.25" customHeight="1">
      <c r="B75" s="1094" t="s">
        <v>434</v>
      </c>
      <c r="C75" s="1094"/>
      <c r="D75" s="1094"/>
      <c r="E75" s="1094"/>
      <c r="F75" s="1094"/>
      <c r="G75" s="1094"/>
      <c r="H75" s="1094"/>
      <c r="I75" s="1094"/>
      <c r="J75" s="1094"/>
      <c r="K75" s="1094"/>
      <c r="L75" s="1094"/>
      <c r="M75" s="1094"/>
      <c r="N75" s="1094"/>
      <c r="O75" s="1094"/>
      <c r="P75" s="1094"/>
      <c r="Q75" s="1094"/>
      <c r="R75" s="1094"/>
      <c r="S75" s="1094"/>
      <c r="T75" s="1094"/>
      <c r="U75" s="1094"/>
      <c r="V75" s="1094"/>
      <c r="W75" s="1094"/>
      <c r="X75" s="1094"/>
      <c r="Y75" s="1094"/>
      <c r="Z75" s="1094"/>
      <c r="AA75" s="1094"/>
      <c r="AB75" s="1094"/>
      <c r="AC75" s="1094"/>
      <c r="AD75" s="1094"/>
      <c r="AE75" s="1094"/>
      <c r="AF75" s="1094"/>
      <c r="AG75" s="1094"/>
      <c r="AH75" s="1094"/>
      <c r="AI75" s="1094"/>
      <c r="AJ75" s="1094"/>
      <c r="AK75" s="1094"/>
      <c r="AL75" s="1094"/>
      <c r="AM75" s="1094"/>
      <c r="AN75" s="1094"/>
      <c r="AO75" s="1094"/>
      <c r="AP75" s="1094"/>
      <c r="AQ75" s="1094"/>
      <c r="AR75" s="1094"/>
      <c r="AS75" s="1094"/>
      <c r="AT75" s="1094"/>
      <c r="AU75" s="1094"/>
      <c r="AV75" s="1094"/>
      <c r="AW75" s="1094"/>
      <c r="AX75" s="1094"/>
      <c r="AY75" s="1094"/>
      <c r="AZ75" s="1094"/>
      <c r="BA75" s="1094"/>
      <c r="BB75" s="1094"/>
      <c r="BC75" s="1094"/>
      <c r="BD75" s="1094"/>
      <c r="BE75" s="1094"/>
      <c r="BF75" s="1094"/>
      <c r="BG75" s="1094"/>
      <c r="BH75" s="1094"/>
    </row>
    <row r="76" spans="2:60" ht="20.25" customHeight="1">
      <c r="B76" s="1094"/>
      <c r="C76" s="1094"/>
      <c r="D76" s="1094"/>
      <c r="E76" s="1094"/>
      <c r="F76" s="1094"/>
      <c r="G76" s="1094"/>
      <c r="H76" s="1094"/>
      <c r="I76" s="1094"/>
      <c r="J76" s="1094"/>
      <c r="K76" s="1094"/>
      <c r="L76" s="1094"/>
      <c r="M76" s="1094"/>
      <c r="N76" s="1094"/>
      <c r="O76" s="1094"/>
      <c r="P76" s="1094"/>
      <c r="Q76" s="1094"/>
      <c r="R76" s="1094"/>
      <c r="S76" s="1094"/>
      <c r="T76" s="1094"/>
      <c r="U76" s="1094"/>
      <c r="V76" s="1094"/>
      <c r="W76" s="1094"/>
      <c r="X76" s="1094"/>
      <c r="Y76" s="1094"/>
      <c r="Z76" s="1094"/>
      <c r="AA76" s="1094"/>
      <c r="AB76" s="1094"/>
      <c r="AC76" s="1094"/>
      <c r="AD76" s="1094"/>
      <c r="AE76" s="1094"/>
      <c r="AF76" s="1094"/>
      <c r="AG76" s="1094"/>
      <c r="AH76" s="1094"/>
      <c r="AI76" s="1094"/>
      <c r="AJ76" s="1094"/>
      <c r="AK76" s="1094"/>
      <c r="AL76" s="1094"/>
      <c r="AM76" s="1094"/>
      <c r="AN76" s="1094"/>
      <c r="AO76" s="1094"/>
      <c r="AP76" s="1094"/>
      <c r="AQ76" s="1094"/>
      <c r="AR76" s="1094"/>
      <c r="AS76" s="1094"/>
      <c r="AT76" s="1094"/>
      <c r="AU76" s="1094"/>
      <c r="AV76" s="1094"/>
      <c r="AW76" s="1094"/>
      <c r="AX76" s="1094"/>
      <c r="AY76" s="1094"/>
      <c r="AZ76" s="1094"/>
      <c r="BA76" s="1094"/>
      <c r="BB76" s="1094"/>
      <c r="BC76" s="1094"/>
      <c r="BD76" s="1094"/>
      <c r="BE76" s="1094"/>
      <c r="BF76" s="1094"/>
      <c r="BG76" s="1094"/>
      <c r="BH76" s="1094"/>
    </row>
    <row r="77" s="209" customFormat="1" ht="20.25" customHeight="1"/>
    <row r="78" s="209" customFormat="1" ht="20.25" customHeight="1">
      <c r="B78" s="210" t="s">
        <v>15</v>
      </c>
    </row>
    <row r="79" spans="5:49" s="209" customFormat="1" ht="20.25" customHeight="1">
      <c r="E79" s="1092"/>
      <c r="F79" s="1092"/>
      <c r="G79" s="1092"/>
      <c r="H79" s="1092"/>
      <c r="I79" s="1092"/>
      <c r="J79" s="1092"/>
      <c r="K79" s="1092"/>
      <c r="L79" s="1092"/>
      <c r="M79" s="1092"/>
      <c r="N79" s="1092"/>
      <c r="O79" s="1092"/>
      <c r="P79" s="1092"/>
      <c r="Q79" s="1092"/>
      <c r="R79" s="1092"/>
      <c r="S79" s="1092"/>
      <c r="T79" s="1092"/>
      <c r="U79" s="1092"/>
      <c r="V79" s="1092"/>
      <c r="W79" s="1092"/>
      <c r="X79" s="1092"/>
      <c r="Y79" s="1092"/>
      <c r="Z79" s="1092"/>
      <c r="AA79" s="1092"/>
      <c r="AB79" s="1092"/>
      <c r="AC79" s="1092"/>
      <c r="AD79" s="1092"/>
      <c r="AE79" s="1092"/>
      <c r="AF79" s="1092"/>
      <c r="AG79" s="1092"/>
      <c r="AH79" s="1092"/>
      <c r="AI79" s="1092"/>
      <c r="AJ79" s="1092"/>
      <c r="AK79" s="1092"/>
      <c r="AL79" s="1092"/>
      <c r="AM79" s="1092"/>
      <c r="AN79" s="1092"/>
      <c r="AO79" s="1092"/>
      <c r="AP79" s="1092"/>
      <c r="AQ79" s="1092"/>
      <c r="AR79" s="1092"/>
      <c r="AS79" s="1092"/>
      <c r="AT79" s="1092"/>
      <c r="AU79" s="1092"/>
      <c r="AV79" s="1092"/>
      <c r="AW79" s="1092"/>
    </row>
    <row r="80" spans="2:60" s="157" customFormat="1" ht="20.25" customHeight="1">
      <c r="B80" s="157" t="s">
        <v>17</v>
      </c>
      <c r="E80" s="1093"/>
      <c r="F80" s="1093"/>
      <c r="G80" s="1093"/>
      <c r="H80" s="1093"/>
      <c r="I80" s="1093"/>
      <c r="J80" s="1093"/>
      <c r="K80" s="1093"/>
      <c r="L80" s="1093"/>
      <c r="M80" s="1093"/>
      <c r="N80" s="1093"/>
      <c r="O80" s="1093"/>
      <c r="P80" s="1093"/>
      <c r="Q80" s="1093"/>
      <c r="R80" s="1093"/>
      <c r="S80" s="1093"/>
      <c r="T80" s="1093"/>
      <c r="U80" s="1093"/>
      <c r="V80" s="1093"/>
      <c r="W80" s="1093"/>
      <c r="X80" s="1093"/>
      <c r="Y80" s="1093"/>
      <c r="Z80" s="1093"/>
      <c r="AA80" s="1093"/>
      <c r="AB80" s="1093"/>
      <c r="AC80" s="1093"/>
      <c r="AD80" s="1093"/>
      <c r="AE80" s="1093"/>
      <c r="AF80" s="1093"/>
      <c r="AG80" s="1093"/>
      <c r="AH80" s="1093"/>
      <c r="AI80" s="1093"/>
      <c r="AJ80" s="1093"/>
      <c r="AK80" s="1093"/>
      <c r="AL80" s="1093"/>
      <c r="AM80" s="1093"/>
      <c r="AN80" s="1093"/>
      <c r="AO80" s="1093"/>
      <c r="AP80" s="1093"/>
      <c r="AQ80" s="1093"/>
      <c r="AR80" s="1093"/>
      <c r="AS80" s="1093"/>
      <c r="AT80" s="1093"/>
      <c r="AU80" s="1093"/>
      <c r="AV80" s="1093"/>
      <c r="AW80" s="1093"/>
      <c r="AY80" s="157" t="s">
        <v>16</v>
      </c>
      <c r="BA80" s="1085"/>
      <c r="BB80" s="1086"/>
      <c r="BC80" s="1086"/>
      <c r="BD80" s="1086"/>
      <c r="BE80" s="1086"/>
      <c r="BF80" s="1086"/>
      <c r="BG80" s="1086"/>
      <c r="BH80" s="1087"/>
    </row>
    <row r="81" s="73" customFormat="1" ht="20.25" customHeight="1">
      <c r="A81" s="157"/>
    </row>
    <row r="82" spans="1:150" s="73" customFormat="1" ht="18">
      <c r="A82" s="157"/>
      <c r="B82" s="1112" t="s">
        <v>20</v>
      </c>
      <c r="C82" s="1113"/>
      <c r="D82" s="1113"/>
      <c r="E82" s="1113"/>
      <c r="F82" s="1113"/>
      <c r="G82" s="1113"/>
      <c r="H82" s="1113"/>
      <c r="I82" s="1113"/>
      <c r="J82" s="1113"/>
      <c r="K82" s="1113"/>
      <c r="L82" s="1113"/>
      <c r="M82" s="1113"/>
      <c r="N82" s="1113"/>
      <c r="O82" s="1113"/>
      <c r="P82" s="1113"/>
      <c r="Q82" s="1113"/>
      <c r="R82" s="1113"/>
      <c r="S82" s="1113"/>
      <c r="T82" s="1113"/>
      <c r="U82" s="1113"/>
      <c r="V82" s="1113"/>
      <c r="W82" s="1113"/>
      <c r="X82" s="1113"/>
      <c r="Y82" s="1113"/>
      <c r="Z82" s="1113"/>
      <c r="AA82" s="1113"/>
      <c r="AB82" s="1113"/>
      <c r="AC82" s="1113"/>
      <c r="AD82" s="1113"/>
      <c r="AE82" s="1113"/>
      <c r="AF82" s="1113"/>
      <c r="AG82" s="1113"/>
      <c r="AH82" s="1113"/>
      <c r="AI82" s="1113"/>
      <c r="AJ82" s="1113"/>
      <c r="AK82" s="1113"/>
      <c r="AL82" s="1113"/>
      <c r="AM82" s="1113"/>
      <c r="AN82" s="1113"/>
      <c r="AO82" s="1113"/>
      <c r="AP82" s="1113"/>
      <c r="AQ82" s="1113"/>
      <c r="AR82" s="1113"/>
      <c r="AS82" s="1113"/>
      <c r="AT82" s="1113"/>
      <c r="AU82" s="1113"/>
      <c r="AV82" s="1113"/>
      <c r="AW82" s="1113"/>
      <c r="AX82" s="1113"/>
      <c r="AY82" s="1113"/>
      <c r="AZ82" s="1113"/>
      <c r="BA82" s="1113"/>
      <c r="BB82" s="1113"/>
      <c r="BC82" s="1113"/>
      <c r="BD82" s="1113"/>
      <c r="BE82" s="1113"/>
      <c r="BF82" s="1113"/>
      <c r="BG82" s="1113"/>
      <c r="BH82" s="1113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1"/>
      <c r="CJ82" s="211"/>
      <c r="CK82" s="211"/>
      <c r="CL82" s="211"/>
      <c r="CM82" s="211"/>
      <c r="CN82" s="211"/>
      <c r="CO82" s="211"/>
      <c r="CP82" s="211"/>
      <c r="CQ82" s="211"/>
      <c r="CR82" s="211"/>
      <c r="CS82" s="211"/>
      <c r="CT82" s="211"/>
      <c r="CU82" s="211"/>
      <c r="CV82" s="211"/>
      <c r="CW82" s="211"/>
      <c r="CX82" s="211"/>
      <c r="CY82" s="211"/>
      <c r="CZ82" s="211"/>
      <c r="DA82" s="211"/>
      <c r="DB82" s="211"/>
      <c r="DC82" s="211"/>
      <c r="DD82" s="211"/>
      <c r="DE82" s="211"/>
      <c r="DF82" s="211"/>
      <c r="DG82" s="211"/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11"/>
      <c r="DS82" s="211"/>
      <c r="DT82" s="211"/>
      <c r="DU82" s="211"/>
      <c r="DV82" s="211"/>
      <c r="DW82" s="211"/>
      <c r="DX82" s="211"/>
      <c r="DY82" s="211"/>
      <c r="DZ82" s="211"/>
      <c r="EA82" s="211"/>
      <c r="EB82" s="211"/>
      <c r="EC82" s="211"/>
      <c r="ED82" s="211"/>
      <c r="EE82" s="211"/>
      <c r="EF82" s="211"/>
      <c r="EG82" s="211"/>
      <c r="EH82" s="211"/>
      <c r="EI82" s="211"/>
      <c r="EJ82" s="211"/>
      <c r="EK82" s="211"/>
      <c r="EL82" s="211"/>
      <c r="EM82" s="211"/>
      <c r="EN82" s="211"/>
      <c r="EO82" s="211"/>
      <c r="EP82" s="211"/>
      <c r="EQ82" s="211"/>
      <c r="ER82" s="211"/>
      <c r="ES82" s="211"/>
      <c r="ET82" s="212"/>
    </row>
    <row r="83" spans="1:150" s="73" customFormat="1" ht="18" customHeight="1">
      <c r="A83" s="157"/>
      <c r="B83" s="1113"/>
      <c r="C83" s="1113"/>
      <c r="D83" s="1113"/>
      <c r="E83" s="1113"/>
      <c r="F83" s="1113"/>
      <c r="G83" s="1113"/>
      <c r="H83" s="1113"/>
      <c r="I83" s="1113"/>
      <c r="J83" s="1113"/>
      <c r="K83" s="1113"/>
      <c r="L83" s="1113"/>
      <c r="M83" s="1113"/>
      <c r="N83" s="1113"/>
      <c r="O83" s="1113"/>
      <c r="P83" s="1113"/>
      <c r="Q83" s="1113"/>
      <c r="R83" s="1113"/>
      <c r="S83" s="1113"/>
      <c r="T83" s="1113"/>
      <c r="U83" s="1113"/>
      <c r="V83" s="1113"/>
      <c r="W83" s="1113"/>
      <c r="X83" s="1113"/>
      <c r="Y83" s="1113"/>
      <c r="Z83" s="1113"/>
      <c r="AA83" s="1113"/>
      <c r="AB83" s="1113"/>
      <c r="AC83" s="1113"/>
      <c r="AD83" s="1113"/>
      <c r="AE83" s="1113"/>
      <c r="AF83" s="1113"/>
      <c r="AG83" s="1113"/>
      <c r="AH83" s="1113"/>
      <c r="AI83" s="1113"/>
      <c r="AJ83" s="1113"/>
      <c r="AK83" s="1113"/>
      <c r="AL83" s="1113"/>
      <c r="AM83" s="1113"/>
      <c r="AN83" s="1113"/>
      <c r="AO83" s="1113"/>
      <c r="AP83" s="1113"/>
      <c r="AQ83" s="1113"/>
      <c r="AR83" s="1113"/>
      <c r="AS83" s="1113"/>
      <c r="AT83" s="1113"/>
      <c r="AU83" s="1113"/>
      <c r="AV83" s="1113"/>
      <c r="AW83" s="1113"/>
      <c r="AX83" s="1113"/>
      <c r="AY83" s="1113"/>
      <c r="AZ83" s="1113"/>
      <c r="BA83" s="1113"/>
      <c r="BB83" s="1113"/>
      <c r="BC83" s="1113"/>
      <c r="BD83" s="1113"/>
      <c r="BE83" s="1113"/>
      <c r="BF83" s="1113"/>
      <c r="BG83" s="1113"/>
      <c r="BH83" s="1113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7"/>
      <c r="EM83" s="157"/>
      <c r="EN83" s="157"/>
      <c r="EO83" s="157"/>
      <c r="EP83" s="157"/>
      <c r="EQ83" s="157"/>
      <c r="ER83" s="157"/>
      <c r="ES83" s="157"/>
      <c r="ET83" s="212"/>
    </row>
    <row r="84" spans="1:150" s="73" customFormat="1" ht="21.75" customHeight="1" thickBot="1">
      <c r="A84" s="157"/>
      <c r="B84" s="1114"/>
      <c r="C84" s="1114"/>
      <c r="D84" s="1114"/>
      <c r="E84" s="1114"/>
      <c r="F84" s="1114"/>
      <c r="G84" s="1114"/>
      <c r="H84" s="1114"/>
      <c r="I84" s="1114"/>
      <c r="J84" s="1114"/>
      <c r="K84" s="1114"/>
      <c r="L84" s="1114"/>
      <c r="M84" s="1114"/>
      <c r="N84" s="1114"/>
      <c r="O84" s="1114"/>
      <c r="P84" s="1114"/>
      <c r="Q84" s="1114"/>
      <c r="R84" s="1114"/>
      <c r="S84" s="1114"/>
      <c r="T84" s="1114"/>
      <c r="U84" s="1114"/>
      <c r="V84" s="1114"/>
      <c r="W84" s="1114"/>
      <c r="X84" s="1114"/>
      <c r="Y84" s="1114"/>
      <c r="Z84" s="1114"/>
      <c r="AA84" s="1114"/>
      <c r="AB84" s="1114"/>
      <c r="AC84" s="1114"/>
      <c r="AD84" s="1114"/>
      <c r="AE84" s="1114"/>
      <c r="AF84" s="1114"/>
      <c r="AG84" s="1114"/>
      <c r="AH84" s="1114"/>
      <c r="AI84" s="1114"/>
      <c r="AJ84" s="1114"/>
      <c r="AK84" s="1114"/>
      <c r="AL84" s="1114"/>
      <c r="AM84" s="1114"/>
      <c r="AN84" s="1114"/>
      <c r="AO84" s="1114"/>
      <c r="AP84" s="1114"/>
      <c r="AQ84" s="1114"/>
      <c r="AR84" s="1114"/>
      <c r="AS84" s="1114"/>
      <c r="AT84" s="1114"/>
      <c r="AU84" s="1114"/>
      <c r="AV84" s="1114"/>
      <c r="AW84" s="1114"/>
      <c r="AX84" s="1114"/>
      <c r="AY84" s="1114"/>
      <c r="AZ84" s="1114"/>
      <c r="BA84" s="1114"/>
      <c r="BB84" s="1114"/>
      <c r="BC84" s="1114"/>
      <c r="BD84" s="1114"/>
      <c r="BE84" s="1114"/>
      <c r="BF84" s="1114"/>
      <c r="BG84" s="1114"/>
      <c r="BH84" s="1114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  <c r="EF84" s="157"/>
      <c r="EG84" s="157"/>
      <c r="EH84" s="157"/>
      <c r="EI84" s="157"/>
      <c r="EJ84" s="157"/>
      <c r="EK84" s="157"/>
      <c r="EL84" s="157"/>
      <c r="EM84" s="157"/>
      <c r="EN84" s="157"/>
      <c r="EO84" s="157"/>
      <c r="EP84" s="157"/>
      <c r="EQ84" s="157"/>
      <c r="ER84" s="157"/>
      <c r="ES84" s="157"/>
      <c r="ET84" s="212"/>
    </row>
    <row r="85" spans="1:150" s="73" customFormat="1" ht="21.75" customHeight="1">
      <c r="A85" s="157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1117" t="s">
        <v>18</v>
      </c>
      <c r="AQ85" s="1118"/>
      <c r="AR85" s="1118"/>
      <c r="AS85" s="1118"/>
      <c r="AT85" s="1118"/>
      <c r="AU85" s="1118"/>
      <c r="AV85" s="1118"/>
      <c r="AW85" s="1118"/>
      <c r="AX85" s="1118"/>
      <c r="AY85" s="1118"/>
      <c r="AZ85" s="1118"/>
      <c r="BA85" s="1118"/>
      <c r="BB85" s="1118"/>
      <c r="BC85" s="1118"/>
      <c r="BD85" s="1118"/>
      <c r="BE85" s="1118"/>
      <c r="BF85" s="1118"/>
      <c r="BG85" s="1118"/>
      <c r="BH85" s="1119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  <c r="EF85" s="157"/>
      <c r="EG85" s="157"/>
      <c r="EH85" s="157"/>
      <c r="EI85" s="157"/>
      <c r="EJ85" s="157"/>
      <c r="EK85" s="157"/>
      <c r="EL85" s="157"/>
      <c r="EM85" s="157"/>
      <c r="EN85" s="157"/>
      <c r="EO85" s="157"/>
      <c r="EP85" s="157"/>
      <c r="EQ85" s="157"/>
      <c r="ER85" s="157"/>
      <c r="ES85" s="157"/>
      <c r="ET85" s="214"/>
    </row>
    <row r="86" spans="2:60" s="157" customFormat="1" ht="20.25" customHeight="1">
      <c r="B86" s="211" t="s">
        <v>433</v>
      </c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1115" t="s">
        <v>19</v>
      </c>
      <c r="AQ86" s="1107"/>
      <c r="AR86" s="1107"/>
      <c r="AS86" s="1107"/>
      <c r="AT86" s="1107"/>
      <c r="AU86" s="1107"/>
      <c r="AV86" s="1107"/>
      <c r="AW86" s="1107"/>
      <c r="AX86" s="1107"/>
      <c r="AY86" s="1107"/>
      <c r="AZ86" s="1107"/>
      <c r="BA86" s="1107"/>
      <c r="BB86" s="1107"/>
      <c r="BC86" s="1107"/>
      <c r="BD86" s="1107"/>
      <c r="BE86" s="1107"/>
      <c r="BF86" s="1107"/>
      <c r="BG86" s="1107"/>
      <c r="BH86" s="1116"/>
    </row>
    <row r="87" spans="2:60" s="157" customFormat="1" ht="20.25" customHeight="1">
      <c r="B87" s="211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24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25"/>
    </row>
    <row r="88" spans="2:60" s="157" customFormat="1" ht="20.25" customHeight="1">
      <c r="B88" s="211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1115"/>
      <c r="AQ88" s="1107"/>
      <c r="AR88" s="1107"/>
      <c r="AS88" s="1107"/>
      <c r="AT88" s="1107"/>
      <c r="AU88" s="1107"/>
      <c r="AV88" s="1107"/>
      <c r="AW88" s="1107"/>
      <c r="AX88" s="1107"/>
      <c r="AY88" s="1107"/>
      <c r="AZ88" s="1107"/>
      <c r="BA88" s="1107"/>
      <c r="BB88" s="1107"/>
      <c r="BC88" s="1107"/>
      <c r="BD88" s="1107"/>
      <c r="BE88" s="1107"/>
      <c r="BF88" s="1107"/>
      <c r="BG88" s="1107"/>
      <c r="BH88" s="1116"/>
    </row>
    <row r="89" spans="2:60" s="157" customFormat="1" ht="20.25" customHeight="1" thickBot="1">
      <c r="B89" s="1107"/>
      <c r="C89" s="1108"/>
      <c r="D89" s="1108"/>
      <c r="E89" s="1108"/>
      <c r="F89" s="1108"/>
      <c r="G89" s="1108"/>
      <c r="H89" s="1108"/>
      <c r="I89" s="1108"/>
      <c r="J89" s="1108"/>
      <c r="K89" s="1108"/>
      <c r="L89" s="1108"/>
      <c r="M89" s="1108"/>
      <c r="N89" s="1108"/>
      <c r="O89" s="1108"/>
      <c r="P89" s="1108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1120"/>
      <c r="AQ89" s="1121"/>
      <c r="AR89" s="1121"/>
      <c r="AS89" s="1121"/>
      <c r="AT89" s="1121"/>
      <c r="AU89" s="1121"/>
      <c r="AV89" s="1121"/>
      <c r="AW89" s="1121"/>
      <c r="AX89" s="1121"/>
      <c r="AY89" s="1121"/>
      <c r="AZ89" s="1121"/>
      <c r="BA89" s="1121"/>
      <c r="BB89" s="1121"/>
      <c r="BC89" s="1121"/>
      <c r="BD89" s="1121"/>
      <c r="BE89" s="1121"/>
      <c r="BF89" s="1121"/>
      <c r="BG89" s="1121"/>
      <c r="BH89" s="1122"/>
    </row>
    <row r="90" spans="2:41" s="157" customFormat="1" ht="20.25" customHeight="1">
      <c r="B90" s="1107"/>
      <c r="C90" s="1108"/>
      <c r="D90" s="1108"/>
      <c r="E90" s="1108"/>
      <c r="F90" s="1108"/>
      <c r="G90" s="1108"/>
      <c r="H90" s="1108"/>
      <c r="I90" s="1108"/>
      <c r="J90" s="1108"/>
      <c r="K90" s="1108"/>
      <c r="L90" s="1108"/>
      <c r="M90" s="1108"/>
      <c r="N90" s="1108"/>
      <c r="O90" s="1108"/>
      <c r="P90" s="1108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</row>
    <row r="91" spans="18:47" s="73" customFormat="1" ht="20.25" customHeight="1">
      <c r="R91" s="1111"/>
      <c r="S91" s="1111"/>
      <c r="T91" s="1111"/>
      <c r="U91" s="1111"/>
      <c r="V91" s="1111"/>
      <c r="W91" s="1111"/>
      <c r="X91" s="1111"/>
      <c r="Y91" s="1111"/>
      <c r="Z91" s="1111"/>
      <c r="AA91" s="1111"/>
      <c r="AB91" s="1111"/>
      <c r="AC91" s="1111"/>
      <c r="AD91" s="1111"/>
      <c r="AE91" s="1111"/>
      <c r="AF91" s="1111"/>
      <c r="AG91" s="1111"/>
      <c r="AH91" s="1111"/>
      <c r="AI91" s="1111"/>
      <c r="AJ91" s="1111"/>
      <c r="AK91" s="1111"/>
      <c r="AL91" s="1111"/>
      <c r="AM91" s="1111"/>
      <c r="AN91" s="1111"/>
      <c r="AO91" s="1111"/>
      <c r="AP91" s="1111"/>
      <c r="AQ91" s="1111"/>
      <c r="AR91" s="1111"/>
      <c r="AS91" s="1111"/>
      <c r="AT91" s="1111"/>
      <c r="AU91" s="1111"/>
    </row>
    <row r="92" spans="2:16" s="122" customFormat="1" ht="20.25" customHeight="1">
      <c r="B92" s="216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</row>
    <row r="93" spans="5:49" s="157" customFormat="1" ht="20.25" customHeight="1"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</row>
    <row r="94" s="211" customFormat="1" ht="20.25" customHeight="1"/>
    <row r="95" spans="2:60" s="211" customFormat="1" ht="20.25" customHeight="1">
      <c r="B95" s="1109"/>
      <c r="C95" s="1110"/>
      <c r="D95" s="1110"/>
      <c r="E95" s="1110"/>
      <c r="F95" s="1110"/>
      <c r="G95" s="1110"/>
      <c r="H95" s="1110"/>
      <c r="I95" s="1110"/>
      <c r="J95" s="1110"/>
      <c r="K95" s="1110"/>
      <c r="L95" s="1110"/>
      <c r="M95" s="1110"/>
      <c r="N95" s="1110"/>
      <c r="O95" s="1110"/>
      <c r="P95" s="1110"/>
      <c r="Q95" s="1110"/>
      <c r="R95" s="1110"/>
      <c r="S95" s="1110"/>
      <c r="T95" s="1110"/>
      <c r="U95" s="1110"/>
      <c r="V95" s="1110"/>
      <c r="W95" s="1110"/>
      <c r="X95" s="1110"/>
      <c r="Y95" s="1110"/>
      <c r="Z95" s="1110"/>
      <c r="AA95" s="1110"/>
      <c r="AB95" s="1110"/>
      <c r="AC95" s="1110"/>
      <c r="AD95" s="1110"/>
      <c r="AE95" s="1110"/>
      <c r="AF95" s="1110"/>
      <c r="AG95" s="1110"/>
      <c r="AH95" s="1110"/>
      <c r="AI95" s="1110"/>
      <c r="AJ95" s="1110"/>
      <c r="AK95" s="1110"/>
      <c r="AL95" s="1110"/>
      <c r="AM95" s="1110"/>
      <c r="AN95" s="1110"/>
      <c r="AO95" s="1110"/>
      <c r="AP95" s="1110"/>
      <c r="AQ95" s="1110"/>
      <c r="AR95" s="1110"/>
      <c r="AS95" s="1110"/>
      <c r="AT95" s="1110"/>
      <c r="AU95" s="1110"/>
      <c r="AV95" s="1110"/>
      <c r="AW95" s="1110"/>
      <c r="AX95" s="1110"/>
      <c r="AY95" s="1110"/>
      <c r="AZ95" s="1110"/>
      <c r="BA95" s="1110"/>
      <c r="BB95" s="1110"/>
      <c r="BC95" s="1110"/>
      <c r="BD95" s="1110"/>
      <c r="BE95" s="1110"/>
      <c r="BF95" s="1110"/>
      <c r="BG95" s="1110"/>
      <c r="BH95" s="1110"/>
    </row>
    <row r="96" spans="2:60" s="157" customFormat="1" ht="20.25" customHeight="1">
      <c r="B96" s="1110"/>
      <c r="C96" s="1110"/>
      <c r="D96" s="1110"/>
      <c r="E96" s="1110"/>
      <c r="F96" s="1110"/>
      <c r="G96" s="1110"/>
      <c r="H96" s="1110"/>
      <c r="I96" s="1110"/>
      <c r="J96" s="1110"/>
      <c r="K96" s="1110"/>
      <c r="L96" s="1110"/>
      <c r="M96" s="1110"/>
      <c r="N96" s="1110"/>
      <c r="O96" s="1110"/>
      <c r="P96" s="1110"/>
      <c r="Q96" s="1110"/>
      <c r="R96" s="1110"/>
      <c r="S96" s="1110"/>
      <c r="T96" s="1110"/>
      <c r="U96" s="1110"/>
      <c r="V96" s="1110"/>
      <c r="W96" s="1110"/>
      <c r="X96" s="1110"/>
      <c r="Y96" s="1110"/>
      <c r="Z96" s="1110"/>
      <c r="AA96" s="1110"/>
      <c r="AB96" s="1110"/>
      <c r="AC96" s="1110"/>
      <c r="AD96" s="1110"/>
      <c r="AE96" s="1110"/>
      <c r="AF96" s="1110"/>
      <c r="AG96" s="1110"/>
      <c r="AH96" s="1110"/>
      <c r="AI96" s="1110"/>
      <c r="AJ96" s="1110"/>
      <c r="AK96" s="1110"/>
      <c r="AL96" s="1110"/>
      <c r="AM96" s="1110"/>
      <c r="AN96" s="1110"/>
      <c r="AO96" s="1110"/>
      <c r="AP96" s="1110"/>
      <c r="AQ96" s="1110"/>
      <c r="AR96" s="1110"/>
      <c r="AS96" s="1110"/>
      <c r="AT96" s="1110"/>
      <c r="AU96" s="1110"/>
      <c r="AV96" s="1110"/>
      <c r="AW96" s="1110"/>
      <c r="AX96" s="1110"/>
      <c r="AY96" s="1110"/>
      <c r="AZ96" s="1110"/>
      <c r="BA96" s="1110"/>
      <c r="BB96" s="1110"/>
      <c r="BC96" s="1110"/>
      <c r="BD96" s="1110"/>
      <c r="BE96" s="1110"/>
      <c r="BF96" s="1110"/>
      <c r="BG96" s="1110"/>
      <c r="BH96" s="1110"/>
    </row>
    <row r="97" spans="5:49" s="157" customFormat="1" ht="20.25" customHeight="1"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</row>
    <row r="98" spans="2:49" s="157" customFormat="1" ht="20.25" customHeight="1">
      <c r="B98" s="1107"/>
      <c r="C98" s="1108"/>
      <c r="D98" s="1108"/>
      <c r="E98" s="1108"/>
      <c r="F98" s="1108"/>
      <c r="G98" s="1108"/>
      <c r="H98" s="1108"/>
      <c r="I98" s="1108"/>
      <c r="J98" s="1108"/>
      <c r="K98" s="1108"/>
      <c r="L98" s="1108"/>
      <c r="M98" s="1108"/>
      <c r="N98" s="1108"/>
      <c r="O98" s="1108"/>
      <c r="P98" s="1108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</row>
    <row r="99" spans="2:47" s="73" customFormat="1" ht="20.25" customHeight="1">
      <c r="B99" s="1107"/>
      <c r="C99" s="1108"/>
      <c r="D99" s="1108"/>
      <c r="E99" s="1108"/>
      <c r="F99" s="1108"/>
      <c r="G99" s="1108"/>
      <c r="H99" s="1108"/>
      <c r="I99" s="1108"/>
      <c r="J99" s="1108"/>
      <c r="K99" s="1108"/>
      <c r="L99" s="1108"/>
      <c r="M99" s="1108"/>
      <c r="N99" s="1108"/>
      <c r="O99" s="1108"/>
      <c r="P99" s="1108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</row>
    <row r="100" spans="18:48" s="73" customFormat="1" ht="20.25" customHeight="1"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74"/>
    </row>
    <row r="101" s="73" customFormat="1" ht="20.25" customHeight="1">
      <c r="AV101" s="74"/>
    </row>
    <row r="102" s="73" customFormat="1" ht="20.25" customHeight="1">
      <c r="AV102" s="74"/>
    </row>
    <row r="103" s="73" customFormat="1" ht="20.25" customHeight="1">
      <c r="AV103" s="74"/>
    </row>
    <row r="104" s="73" customFormat="1" ht="20.25" customHeight="1">
      <c r="AV104" s="74"/>
    </row>
    <row r="105" s="73" customFormat="1" ht="20.25" customHeight="1">
      <c r="AV105" s="74"/>
    </row>
    <row r="106" s="73" customFormat="1" ht="20.25" customHeight="1">
      <c r="AV106" s="74"/>
    </row>
    <row r="107" s="73" customFormat="1" ht="20.25" customHeight="1">
      <c r="AV107" s="74"/>
    </row>
    <row r="108" s="73" customFormat="1" ht="20.25" customHeight="1">
      <c r="AV108" s="74"/>
    </row>
    <row r="109" s="73" customFormat="1" ht="20.25" customHeight="1">
      <c r="AV109" s="74"/>
    </row>
    <row r="110" s="73" customFormat="1" ht="20.25" customHeight="1">
      <c r="AV110" s="74"/>
    </row>
    <row r="111" s="73" customFormat="1" ht="20.25" customHeight="1">
      <c r="AV111" s="74"/>
    </row>
    <row r="112" s="73" customFormat="1" ht="20.25" customHeight="1">
      <c r="AV112" s="74"/>
    </row>
    <row r="113" s="73" customFormat="1" ht="20.25" customHeight="1">
      <c r="AV113" s="74"/>
    </row>
    <row r="114" s="73" customFormat="1" ht="20.25" customHeight="1">
      <c r="AV114" s="74"/>
    </row>
    <row r="115" s="73" customFormat="1" ht="20.25" customHeight="1">
      <c r="AV115" s="74"/>
    </row>
    <row r="116" s="73" customFormat="1" ht="20.25" customHeight="1">
      <c r="AV116" s="74"/>
    </row>
    <row r="117" s="73" customFormat="1" ht="20.25" customHeight="1">
      <c r="AV117" s="74"/>
    </row>
    <row r="118" s="73" customFormat="1" ht="20.25" customHeight="1">
      <c r="AV118" s="74"/>
    </row>
    <row r="119" s="73" customFormat="1" ht="20.25" customHeight="1">
      <c r="AV119" s="74"/>
    </row>
    <row r="120" s="73" customFormat="1" ht="20.25" customHeight="1">
      <c r="AV120" s="74"/>
    </row>
    <row r="121" s="73" customFormat="1" ht="20.25" customHeight="1">
      <c r="AV121" s="74"/>
    </row>
    <row r="122" s="73" customFormat="1" ht="20.25" customHeight="1">
      <c r="AV122" s="74"/>
    </row>
    <row r="123" s="73" customFormat="1" ht="20.25" customHeight="1">
      <c r="AV123" s="74"/>
    </row>
    <row r="124" s="73" customFormat="1" ht="20.25" customHeight="1">
      <c r="AV124" s="74"/>
    </row>
    <row r="125" s="73" customFormat="1" ht="20.25" customHeight="1">
      <c r="AV125" s="74"/>
    </row>
    <row r="126" s="73" customFormat="1" ht="20.25" customHeight="1">
      <c r="AV126" s="74"/>
    </row>
    <row r="127" s="73" customFormat="1" ht="20.25" customHeight="1">
      <c r="AV127" s="74"/>
    </row>
    <row r="128" s="73" customFormat="1" ht="20.25" customHeight="1">
      <c r="AV128" s="74"/>
    </row>
    <row r="129" s="73" customFormat="1" ht="20.25" customHeight="1">
      <c r="AV129" s="74"/>
    </row>
    <row r="130" s="73" customFormat="1" ht="20.25" customHeight="1">
      <c r="AV130" s="74"/>
    </row>
    <row r="131" s="73" customFormat="1" ht="20.25" customHeight="1">
      <c r="AV131" s="74"/>
    </row>
    <row r="132" s="73" customFormat="1" ht="20.25" customHeight="1">
      <c r="AV132" s="74"/>
    </row>
    <row r="133" s="73" customFormat="1" ht="20.25" customHeight="1">
      <c r="AV133" s="74"/>
    </row>
    <row r="134" s="73" customFormat="1" ht="20.25" customHeight="1">
      <c r="AV134" s="74"/>
    </row>
    <row r="135" s="73" customFormat="1" ht="20.25" customHeight="1">
      <c r="AV135" s="74"/>
    </row>
    <row r="136" s="73" customFormat="1" ht="20.25" customHeight="1">
      <c r="AV136" s="74"/>
    </row>
    <row r="137" s="73" customFormat="1" ht="20.25" customHeight="1">
      <c r="AV137" s="74"/>
    </row>
    <row r="138" s="73" customFormat="1" ht="20.25" customHeight="1">
      <c r="AV138" s="74"/>
    </row>
    <row r="139" s="73" customFormat="1" ht="20.25" customHeight="1">
      <c r="AV139" s="74"/>
    </row>
    <row r="140" s="73" customFormat="1" ht="20.25" customHeight="1">
      <c r="AV140" s="74"/>
    </row>
    <row r="141" s="73" customFormat="1" ht="20.25" customHeight="1">
      <c r="AV141" s="74"/>
    </row>
    <row r="142" s="73" customFormat="1" ht="20.25" customHeight="1">
      <c r="AV142" s="74"/>
    </row>
    <row r="143" s="73" customFormat="1" ht="20.25" customHeight="1">
      <c r="AV143" s="74"/>
    </row>
    <row r="144" s="73" customFormat="1" ht="20.25" customHeight="1">
      <c r="AV144" s="74"/>
    </row>
    <row r="145" s="73" customFormat="1" ht="20.25" customHeight="1">
      <c r="AV145" s="74"/>
    </row>
    <row r="146" s="73" customFormat="1" ht="20.25" customHeight="1">
      <c r="AV146" s="74"/>
    </row>
    <row r="147" s="73" customFormat="1" ht="20.25" customHeight="1">
      <c r="AV147" s="74"/>
    </row>
    <row r="148" s="73" customFormat="1" ht="20.25" customHeight="1">
      <c r="AV148" s="74"/>
    </row>
    <row r="149" s="73" customFormat="1" ht="20.25" customHeight="1">
      <c r="AV149" s="74"/>
    </row>
    <row r="150" s="73" customFormat="1" ht="20.25" customHeight="1">
      <c r="AV150" s="74"/>
    </row>
    <row r="151" s="73" customFormat="1" ht="20.25" customHeight="1">
      <c r="AV151" s="74"/>
    </row>
    <row r="152" s="73" customFormat="1" ht="20.25" customHeight="1">
      <c r="AV152" s="74"/>
    </row>
    <row r="153" s="73" customFormat="1" ht="20.25" customHeight="1">
      <c r="AV153" s="74"/>
    </row>
    <row r="154" s="73" customFormat="1" ht="20.25" customHeight="1">
      <c r="AV154" s="74"/>
    </row>
    <row r="155" s="73" customFormat="1" ht="20.25" customHeight="1">
      <c r="AV155" s="74"/>
    </row>
    <row r="156" s="73" customFormat="1" ht="20.25" customHeight="1">
      <c r="AV156" s="74"/>
    </row>
    <row r="157" s="73" customFormat="1" ht="20.25" customHeight="1">
      <c r="AV157" s="74"/>
    </row>
    <row r="158" s="73" customFormat="1" ht="20.25" customHeight="1">
      <c r="AV158" s="74"/>
    </row>
    <row r="159" s="73" customFormat="1" ht="20.25" customHeight="1">
      <c r="AV159" s="74"/>
    </row>
    <row r="160" s="73" customFormat="1" ht="20.25" customHeight="1">
      <c r="AV160" s="74"/>
    </row>
    <row r="161" s="73" customFormat="1" ht="20.25" customHeight="1">
      <c r="AV161" s="74"/>
    </row>
    <row r="162" s="73" customFormat="1" ht="20.25" customHeight="1">
      <c r="AV162" s="74"/>
    </row>
    <row r="163" s="73" customFormat="1" ht="20.25" customHeight="1">
      <c r="AV163" s="74"/>
    </row>
    <row r="164" s="73" customFormat="1" ht="20.25" customHeight="1">
      <c r="AV164" s="74"/>
    </row>
    <row r="165" s="73" customFormat="1" ht="20.25" customHeight="1">
      <c r="AV165" s="74"/>
    </row>
    <row r="166" s="73" customFormat="1" ht="20.25" customHeight="1">
      <c r="AV166" s="74"/>
    </row>
    <row r="167" s="73" customFormat="1" ht="20.25" customHeight="1">
      <c r="AV167" s="74"/>
    </row>
    <row r="168" s="73" customFormat="1" ht="20.25" customHeight="1">
      <c r="AV168" s="74"/>
    </row>
    <row r="169" s="73" customFormat="1" ht="20.25" customHeight="1">
      <c r="AV169" s="74"/>
    </row>
    <row r="170" s="73" customFormat="1" ht="20.25" customHeight="1">
      <c r="AV170" s="74"/>
    </row>
    <row r="171" s="73" customFormat="1" ht="20.25" customHeight="1">
      <c r="AV171" s="74"/>
    </row>
    <row r="172" s="73" customFormat="1" ht="20.25" customHeight="1">
      <c r="AV172" s="74"/>
    </row>
    <row r="173" s="73" customFormat="1" ht="20.25" customHeight="1">
      <c r="AV173" s="74"/>
    </row>
    <row r="174" s="73" customFormat="1" ht="20.25" customHeight="1">
      <c r="AV174" s="74"/>
    </row>
    <row r="175" s="73" customFormat="1" ht="20.25" customHeight="1">
      <c r="AV175" s="74"/>
    </row>
    <row r="176" s="73" customFormat="1" ht="20.25" customHeight="1">
      <c r="AV176" s="74"/>
    </row>
    <row r="177" s="73" customFormat="1" ht="20.25" customHeight="1">
      <c r="AV177" s="74"/>
    </row>
    <row r="178" s="73" customFormat="1" ht="20.25" customHeight="1">
      <c r="AV178" s="74"/>
    </row>
    <row r="179" s="73" customFormat="1" ht="20.25" customHeight="1">
      <c r="AV179" s="74"/>
    </row>
    <row r="180" s="73" customFormat="1" ht="20.25" customHeight="1">
      <c r="AV180" s="74"/>
    </row>
    <row r="181" s="73" customFormat="1" ht="20.25" customHeight="1">
      <c r="AV181" s="74"/>
    </row>
    <row r="182" s="73" customFormat="1" ht="20.25" customHeight="1">
      <c r="AV182" s="74"/>
    </row>
    <row r="183" s="73" customFormat="1" ht="20.25" customHeight="1">
      <c r="AV183" s="74"/>
    </row>
    <row r="184" s="73" customFormat="1" ht="20.25" customHeight="1">
      <c r="AV184" s="74"/>
    </row>
    <row r="185" s="73" customFormat="1" ht="20.25" customHeight="1">
      <c r="AV185" s="74"/>
    </row>
    <row r="186" s="73" customFormat="1" ht="20.25" customHeight="1">
      <c r="AV186" s="74"/>
    </row>
    <row r="187" s="73" customFormat="1" ht="20.25" customHeight="1">
      <c r="AV187" s="74"/>
    </row>
    <row r="188" s="73" customFormat="1" ht="20.25" customHeight="1">
      <c r="AV188" s="74"/>
    </row>
    <row r="189" s="73" customFormat="1" ht="20.25" customHeight="1">
      <c r="AV189" s="74"/>
    </row>
    <row r="190" s="73" customFormat="1" ht="20.25" customHeight="1">
      <c r="AV190" s="74"/>
    </row>
    <row r="191" s="73" customFormat="1" ht="20.25" customHeight="1">
      <c r="AV191" s="74"/>
    </row>
    <row r="192" s="73" customFormat="1" ht="20.25" customHeight="1">
      <c r="AV192" s="74"/>
    </row>
    <row r="193" s="73" customFormat="1" ht="20.25" customHeight="1">
      <c r="AV193" s="74"/>
    </row>
    <row r="194" s="73" customFormat="1" ht="20.25" customHeight="1">
      <c r="AV194" s="74"/>
    </row>
    <row r="195" s="73" customFormat="1" ht="20.25" customHeight="1">
      <c r="AV195" s="74"/>
    </row>
    <row r="196" s="73" customFormat="1" ht="20.25" customHeight="1">
      <c r="AV196" s="74"/>
    </row>
    <row r="197" s="73" customFormat="1" ht="20.25" customHeight="1">
      <c r="AV197" s="74"/>
    </row>
    <row r="198" s="73" customFormat="1" ht="20.25" customHeight="1">
      <c r="AV198" s="74"/>
    </row>
    <row r="199" s="73" customFormat="1" ht="20.25" customHeight="1">
      <c r="AV199" s="74"/>
    </row>
    <row r="200" s="73" customFormat="1" ht="20.25" customHeight="1">
      <c r="AV200" s="74"/>
    </row>
    <row r="201" s="73" customFormat="1" ht="20.25" customHeight="1">
      <c r="AV201" s="74"/>
    </row>
    <row r="202" s="73" customFormat="1" ht="20.25" customHeight="1">
      <c r="AV202" s="74"/>
    </row>
    <row r="203" s="73" customFormat="1" ht="20.25" customHeight="1">
      <c r="AV203" s="74"/>
    </row>
    <row r="204" s="73" customFormat="1" ht="20.25" customHeight="1">
      <c r="AV204" s="74"/>
    </row>
    <row r="205" s="73" customFormat="1" ht="20.25" customHeight="1">
      <c r="AV205" s="74"/>
    </row>
    <row r="206" s="73" customFormat="1" ht="20.25" customHeight="1">
      <c r="AV206" s="74"/>
    </row>
    <row r="207" s="73" customFormat="1" ht="20.25" customHeight="1">
      <c r="AV207" s="74"/>
    </row>
    <row r="208" s="73" customFormat="1" ht="20.25" customHeight="1">
      <c r="AV208" s="74"/>
    </row>
    <row r="209" s="73" customFormat="1" ht="20.25" customHeight="1">
      <c r="AV209" s="74"/>
    </row>
    <row r="210" s="73" customFormat="1" ht="20.25" customHeight="1">
      <c r="AV210" s="74"/>
    </row>
    <row r="211" s="73" customFormat="1" ht="20.25" customHeight="1">
      <c r="AV211" s="74"/>
    </row>
    <row r="212" s="73" customFormat="1" ht="20.25" customHeight="1">
      <c r="AV212" s="74"/>
    </row>
    <row r="213" s="73" customFormat="1" ht="20.25" customHeight="1">
      <c r="AV213" s="74"/>
    </row>
    <row r="214" s="73" customFormat="1" ht="20.25" customHeight="1">
      <c r="AV214" s="74"/>
    </row>
    <row r="215" s="73" customFormat="1" ht="20.25" customHeight="1">
      <c r="AV215" s="74"/>
    </row>
    <row r="216" s="73" customFormat="1" ht="20.25" customHeight="1">
      <c r="AV216" s="74"/>
    </row>
    <row r="217" s="73" customFormat="1" ht="20.25" customHeight="1">
      <c r="AV217" s="74"/>
    </row>
    <row r="218" s="73" customFormat="1" ht="20.25" customHeight="1">
      <c r="AV218" s="74"/>
    </row>
    <row r="219" s="73" customFormat="1" ht="20.25" customHeight="1">
      <c r="AV219" s="74"/>
    </row>
    <row r="220" s="73" customFormat="1" ht="20.25" customHeight="1">
      <c r="AV220" s="74"/>
    </row>
    <row r="221" s="73" customFormat="1" ht="20.25" customHeight="1">
      <c r="AV221" s="74"/>
    </row>
    <row r="222" s="73" customFormat="1" ht="20.25" customHeight="1">
      <c r="AV222" s="74"/>
    </row>
    <row r="223" s="73" customFormat="1" ht="20.25" customHeight="1">
      <c r="AV223" s="74"/>
    </row>
    <row r="224" s="73" customFormat="1" ht="20.25" customHeight="1">
      <c r="AV224" s="74"/>
    </row>
    <row r="225" s="73" customFormat="1" ht="20.25" customHeight="1">
      <c r="AV225" s="74"/>
    </row>
    <row r="226" s="73" customFormat="1" ht="20.25" customHeight="1">
      <c r="AV226" s="74"/>
    </row>
    <row r="227" s="73" customFormat="1" ht="20.25" customHeight="1">
      <c r="AV227" s="74"/>
    </row>
    <row r="228" s="73" customFormat="1" ht="20.25" customHeight="1">
      <c r="AV228" s="74"/>
    </row>
    <row r="229" s="73" customFormat="1" ht="20.25" customHeight="1">
      <c r="AV229" s="74"/>
    </row>
    <row r="230" s="73" customFormat="1" ht="20.25" customHeight="1">
      <c r="AV230" s="74"/>
    </row>
    <row r="231" s="73" customFormat="1" ht="20.25" customHeight="1">
      <c r="AV231" s="74"/>
    </row>
    <row r="232" s="73" customFormat="1" ht="20.25" customHeight="1">
      <c r="AV232" s="74"/>
    </row>
    <row r="233" s="73" customFormat="1" ht="20.25" customHeight="1">
      <c r="AV233" s="74"/>
    </row>
    <row r="234" s="73" customFormat="1" ht="20.25" customHeight="1">
      <c r="AV234" s="74"/>
    </row>
    <row r="235" s="73" customFormat="1" ht="20.25" customHeight="1">
      <c r="AV235" s="74"/>
    </row>
    <row r="236" s="73" customFormat="1" ht="20.25" customHeight="1">
      <c r="AV236" s="74"/>
    </row>
    <row r="237" s="73" customFormat="1" ht="20.25" customHeight="1">
      <c r="AV237" s="74"/>
    </row>
    <row r="238" s="73" customFormat="1" ht="20.25" customHeight="1">
      <c r="AV238" s="74"/>
    </row>
    <row r="239" s="73" customFormat="1" ht="20.25" customHeight="1">
      <c r="AV239" s="74"/>
    </row>
    <row r="240" s="73" customFormat="1" ht="20.25" customHeight="1">
      <c r="AV240" s="74"/>
    </row>
    <row r="241" s="73" customFormat="1" ht="20.25" customHeight="1">
      <c r="AV241" s="74"/>
    </row>
    <row r="242" s="73" customFormat="1" ht="20.25" customHeight="1">
      <c r="AV242" s="74"/>
    </row>
    <row r="243" s="73" customFormat="1" ht="20.25" customHeight="1">
      <c r="AV243" s="74"/>
    </row>
    <row r="244" s="73" customFormat="1" ht="20.25" customHeight="1">
      <c r="AV244" s="74"/>
    </row>
    <row r="245" s="73" customFormat="1" ht="20.25" customHeight="1">
      <c r="AV245" s="74"/>
    </row>
    <row r="246" s="73" customFormat="1" ht="20.25" customHeight="1">
      <c r="AV246" s="74"/>
    </row>
    <row r="247" s="73" customFormat="1" ht="20.25" customHeight="1">
      <c r="AV247" s="74"/>
    </row>
    <row r="248" s="73" customFormat="1" ht="20.25" customHeight="1">
      <c r="AV248" s="74"/>
    </row>
    <row r="249" s="73" customFormat="1" ht="20.25" customHeight="1">
      <c r="AV249" s="74"/>
    </row>
    <row r="250" s="73" customFormat="1" ht="20.25" customHeight="1">
      <c r="AV250" s="74"/>
    </row>
    <row r="251" s="73" customFormat="1" ht="20.25" customHeight="1">
      <c r="AV251" s="74"/>
    </row>
    <row r="252" s="73" customFormat="1" ht="20.25" customHeight="1">
      <c r="AV252" s="74"/>
    </row>
    <row r="253" s="73" customFormat="1" ht="20.25" customHeight="1">
      <c r="AV253" s="74"/>
    </row>
    <row r="254" s="73" customFormat="1" ht="20.25" customHeight="1">
      <c r="AV254" s="74"/>
    </row>
    <row r="255" s="73" customFormat="1" ht="20.25" customHeight="1">
      <c r="AV255" s="74"/>
    </row>
    <row r="256" s="73" customFormat="1" ht="20.25" customHeight="1">
      <c r="AV256" s="74"/>
    </row>
    <row r="257" s="73" customFormat="1" ht="20.25" customHeight="1">
      <c r="AV257" s="74"/>
    </row>
    <row r="258" s="73" customFormat="1" ht="20.25" customHeight="1">
      <c r="AV258" s="74"/>
    </row>
    <row r="259" s="73" customFormat="1" ht="20.25" customHeight="1">
      <c r="AV259" s="74"/>
    </row>
    <row r="260" s="73" customFormat="1" ht="20.25" customHeight="1">
      <c r="AV260" s="74"/>
    </row>
    <row r="261" s="73" customFormat="1" ht="20.25" customHeight="1">
      <c r="AV261" s="74"/>
    </row>
    <row r="262" s="73" customFormat="1" ht="20.25" customHeight="1">
      <c r="AV262" s="74"/>
    </row>
    <row r="263" s="73" customFormat="1" ht="20.25" customHeight="1">
      <c r="AV263" s="74"/>
    </row>
    <row r="264" s="73" customFormat="1" ht="20.25" customHeight="1">
      <c r="AV264" s="74"/>
    </row>
    <row r="265" s="73" customFormat="1" ht="20.25" customHeight="1">
      <c r="AV265" s="74"/>
    </row>
    <row r="266" s="73" customFormat="1" ht="20.25" customHeight="1">
      <c r="AV266" s="74"/>
    </row>
    <row r="267" s="73" customFormat="1" ht="20.25" customHeight="1">
      <c r="AV267" s="74"/>
    </row>
    <row r="268" s="73" customFormat="1" ht="20.25" customHeight="1">
      <c r="AV268" s="74"/>
    </row>
    <row r="269" s="73" customFormat="1" ht="20.25" customHeight="1">
      <c r="AV269" s="74"/>
    </row>
    <row r="270" s="73" customFormat="1" ht="20.25" customHeight="1">
      <c r="AV270" s="74"/>
    </row>
    <row r="271" s="73" customFormat="1" ht="20.25" customHeight="1">
      <c r="AV271" s="74"/>
    </row>
    <row r="272" s="73" customFormat="1" ht="20.25" customHeight="1">
      <c r="AV272" s="74"/>
    </row>
    <row r="273" s="73" customFormat="1" ht="20.25" customHeight="1">
      <c r="AV273" s="74"/>
    </row>
    <row r="274" s="73" customFormat="1" ht="20.25" customHeight="1">
      <c r="AV274" s="74"/>
    </row>
    <row r="275" s="73" customFormat="1" ht="20.25" customHeight="1">
      <c r="AV275" s="74"/>
    </row>
    <row r="276" s="73" customFormat="1" ht="20.25" customHeight="1">
      <c r="AV276" s="74"/>
    </row>
    <row r="277" s="73" customFormat="1" ht="20.25" customHeight="1">
      <c r="AV277" s="74"/>
    </row>
    <row r="278" s="73" customFormat="1" ht="20.25" customHeight="1">
      <c r="AV278" s="74"/>
    </row>
    <row r="279" s="73" customFormat="1" ht="20.25" customHeight="1">
      <c r="AV279" s="74"/>
    </row>
    <row r="280" s="73" customFormat="1" ht="20.25" customHeight="1">
      <c r="AV280" s="74"/>
    </row>
    <row r="281" s="73" customFormat="1" ht="20.25" customHeight="1">
      <c r="AV281" s="74"/>
    </row>
    <row r="282" s="73" customFormat="1" ht="20.25" customHeight="1">
      <c r="AV282" s="74"/>
    </row>
    <row r="283" s="73" customFormat="1" ht="20.25" customHeight="1">
      <c r="AV283" s="74"/>
    </row>
    <row r="284" s="73" customFormat="1" ht="20.25" customHeight="1">
      <c r="AV284" s="74"/>
    </row>
    <row r="285" s="73" customFormat="1" ht="20.25" customHeight="1">
      <c r="AV285" s="74"/>
    </row>
    <row r="286" s="73" customFormat="1" ht="20.25" customHeight="1">
      <c r="AV286" s="74"/>
    </row>
    <row r="287" s="73" customFormat="1" ht="20.25" customHeight="1">
      <c r="AV287" s="74"/>
    </row>
    <row r="288" s="73" customFormat="1" ht="20.25" customHeight="1">
      <c r="AV288" s="74"/>
    </row>
    <row r="289" s="73" customFormat="1" ht="20.25" customHeight="1">
      <c r="AV289" s="74"/>
    </row>
    <row r="290" s="73" customFormat="1" ht="20.25" customHeight="1">
      <c r="AV290" s="74"/>
    </row>
    <row r="291" s="73" customFormat="1" ht="20.25" customHeight="1">
      <c r="AV291" s="74"/>
    </row>
    <row r="292" s="73" customFormat="1" ht="20.25" customHeight="1">
      <c r="AV292" s="74"/>
    </row>
    <row r="293" s="73" customFormat="1" ht="20.25" customHeight="1">
      <c r="AV293" s="74"/>
    </row>
    <row r="294" s="73" customFormat="1" ht="20.25" customHeight="1">
      <c r="AV294" s="74"/>
    </row>
    <row r="295" s="73" customFormat="1" ht="20.25" customHeight="1">
      <c r="AV295" s="74"/>
    </row>
    <row r="296" s="73" customFormat="1" ht="20.25" customHeight="1">
      <c r="AV296" s="74"/>
    </row>
    <row r="297" s="73" customFormat="1" ht="20.25" customHeight="1">
      <c r="AV297" s="74"/>
    </row>
    <row r="298" s="73" customFormat="1" ht="20.25" customHeight="1">
      <c r="AV298" s="74"/>
    </row>
    <row r="299" s="73" customFormat="1" ht="20.25" customHeight="1">
      <c r="AV299" s="74"/>
    </row>
    <row r="300" s="73" customFormat="1" ht="20.25" customHeight="1">
      <c r="AV300" s="74"/>
    </row>
    <row r="301" s="73" customFormat="1" ht="20.25" customHeight="1">
      <c r="AV301" s="74"/>
    </row>
    <row r="302" s="73" customFormat="1" ht="20.25" customHeight="1">
      <c r="AV302" s="74"/>
    </row>
    <row r="303" s="73" customFormat="1" ht="20.25" customHeight="1">
      <c r="AV303" s="74"/>
    </row>
    <row r="304" s="73" customFormat="1" ht="20.25" customHeight="1">
      <c r="AV304" s="74"/>
    </row>
    <row r="305" s="73" customFormat="1" ht="20.25" customHeight="1">
      <c r="AV305" s="74"/>
    </row>
    <row r="306" s="73" customFormat="1" ht="20.25" customHeight="1">
      <c r="AV306" s="74"/>
    </row>
    <row r="307" s="73" customFormat="1" ht="20.25" customHeight="1">
      <c r="AV307" s="74"/>
    </row>
    <row r="308" s="73" customFormat="1" ht="20.25" customHeight="1">
      <c r="AV308" s="74"/>
    </row>
    <row r="309" s="73" customFormat="1" ht="20.25" customHeight="1">
      <c r="AV309" s="74"/>
    </row>
    <row r="310" s="73" customFormat="1" ht="20.25" customHeight="1">
      <c r="AV310" s="74"/>
    </row>
    <row r="311" s="73" customFormat="1" ht="20.25" customHeight="1">
      <c r="AV311" s="74"/>
    </row>
    <row r="312" s="73" customFormat="1" ht="20.25" customHeight="1">
      <c r="AV312" s="74"/>
    </row>
    <row r="313" s="73" customFormat="1" ht="20.25" customHeight="1">
      <c r="AV313" s="74"/>
    </row>
    <row r="314" s="73" customFormat="1" ht="20.25" customHeight="1">
      <c r="AV314" s="74"/>
    </row>
    <row r="315" s="73" customFormat="1" ht="20.25" customHeight="1">
      <c r="AV315" s="74"/>
    </row>
    <row r="316" s="73" customFormat="1" ht="20.25" customHeight="1">
      <c r="AV316" s="74"/>
    </row>
    <row r="317" s="73" customFormat="1" ht="20.25" customHeight="1">
      <c r="AV317" s="74"/>
    </row>
    <row r="318" s="73" customFormat="1" ht="20.25" customHeight="1">
      <c r="AV318" s="74"/>
    </row>
    <row r="319" s="73" customFormat="1" ht="20.25" customHeight="1">
      <c r="AV319" s="74"/>
    </row>
    <row r="320" s="73" customFormat="1" ht="20.25" customHeight="1">
      <c r="AV320" s="74"/>
    </row>
    <row r="321" s="73" customFormat="1" ht="20.25" customHeight="1">
      <c r="AV321" s="74"/>
    </row>
    <row r="322" s="73" customFormat="1" ht="20.25" customHeight="1">
      <c r="AV322" s="74"/>
    </row>
    <row r="323" s="73" customFormat="1" ht="20.25" customHeight="1">
      <c r="AV323" s="74"/>
    </row>
    <row r="324" s="73" customFormat="1" ht="20.25" customHeight="1">
      <c r="AV324" s="74"/>
    </row>
    <row r="325" s="73" customFormat="1" ht="20.25" customHeight="1">
      <c r="AV325" s="74"/>
    </row>
    <row r="326" s="73" customFormat="1" ht="20.25" customHeight="1">
      <c r="AV326" s="74"/>
    </row>
    <row r="327" s="73" customFormat="1" ht="20.25" customHeight="1">
      <c r="AV327" s="74"/>
    </row>
    <row r="328" s="73" customFormat="1" ht="20.25" customHeight="1">
      <c r="AV328" s="74"/>
    </row>
    <row r="329" s="73" customFormat="1" ht="20.25" customHeight="1">
      <c r="AV329" s="74"/>
    </row>
    <row r="330" s="73" customFormat="1" ht="20.25" customHeight="1">
      <c r="AV330" s="74"/>
    </row>
    <row r="331" s="73" customFormat="1" ht="20.25" customHeight="1">
      <c r="AV331" s="74"/>
    </row>
    <row r="332" s="73" customFormat="1" ht="20.25" customHeight="1">
      <c r="AV332" s="74"/>
    </row>
    <row r="333" s="73" customFormat="1" ht="20.25" customHeight="1">
      <c r="AV333" s="74"/>
    </row>
    <row r="334" s="73" customFormat="1" ht="20.25" customHeight="1">
      <c r="AV334" s="74"/>
    </row>
    <row r="335" s="73" customFormat="1" ht="20.25" customHeight="1">
      <c r="AV335" s="74"/>
    </row>
    <row r="336" s="73" customFormat="1" ht="20.25" customHeight="1">
      <c r="AV336" s="74"/>
    </row>
    <row r="337" s="73" customFormat="1" ht="20.25" customHeight="1">
      <c r="AV337" s="74"/>
    </row>
    <row r="338" s="73" customFormat="1" ht="20.25" customHeight="1">
      <c r="AV338" s="74"/>
    </row>
    <row r="339" s="73" customFormat="1" ht="20.25" customHeight="1">
      <c r="AV339" s="74"/>
    </row>
    <row r="340" s="73" customFormat="1" ht="20.25" customHeight="1">
      <c r="AV340" s="74"/>
    </row>
    <row r="341" s="73" customFormat="1" ht="20.25" customHeight="1">
      <c r="AV341" s="74"/>
    </row>
    <row r="342" s="73" customFormat="1" ht="20.25" customHeight="1">
      <c r="AV342" s="74"/>
    </row>
    <row r="343" s="73" customFormat="1" ht="20.25" customHeight="1">
      <c r="AV343" s="74"/>
    </row>
    <row r="344" s="73" customFormat="1" ht="20.25" customHeight="1">
      <c r="AV344" s="74"/>
    </row>
    <row r="345" s="73" customFormat="1" ht="20.25" customHeight="1">
      <c r="AV345" s="74"/>
    </row>
    <row r="346" s="73" customFormat="1" ht="20.25" customHeight="1">
      <c r="AV346" s="74"/>
    </row>
    <row r="347" s="73" customFormat="1" ht="20.25" customHeight="1">
      <c r="AV347" s="74"/>
    </row>
    <row r="348" s="73" customFormat="1" ht="20.25" customHeight="1">
      <c r="AV348" s="74"/>
    </row>
    <row r="349" s="73" customFormat="1" ht="20.25" customHeight="1">
      <c r="AV349" s="74"/>
    </row>
    <row r="350" s="73" customFormat="1" ht="20.25" customHeight="1">
      <c r="AV350" s="74"/>
    </row>
    <row r="351" s="73" customFormat="1" ht="20.25" customHeight="1">
      <c r="AV351" s="74"/>
    </row>
    <row r="352" s="73" customFormat="1" ht="20.25" customHeight="1">
      <c r="AV352" s="74"/>
    </row>
    <row r="353" s="73" customFormat="1" ht="20.25" customHeight="1">
      <c r="AV353" s="74"/>
    </row>
    <row r="354" s="73" customFormat="1" ht="20.25" customHeight="1">
      <c r="AV354" s="74"/>
    </row>
    <row r="355" s="73" customFormat="1" ht="20.25" customHeight="1">
      <c r="AV355" s="74"/>
    </row>
    <row r="356" s="73" customFormat="1" ht="20.25" customHeight="1">
      <c r="AV356" s="74"/>
    </row>
    <row r="357" s="73" customFormat="1" ht="20.25" customHeight="1">
      <c r="AV357" s="74"/>
    </row>
    <row r="358" s="73" customFormat="1" ht="20.25" customHeight="1">
      <c r="AV358" s="74"/>
    </row>
    <row r="359" s="73" customFormat="1" ht="20.25" customHeight="1">
      <c r="AV359" s="74"/>
    </row>
    <row r="360" s="73" customFormat="1" ht="20.25" customHeight="1">
      <c r="AV360" s="74"/>
    </row>
    <row r="361" s="73" customFormat="1" ht="20.25" customHeight="1">
      <c r="AV361" s="74"/>
    </row>
    <row r="362" s="73" customFormat="1" ht="20.25" customHeight="1">
      <c r="AV362" s="74"/>
    </row>
    <row r="363" s="73" customFormat="1" ht="20.25" customHeight="1">
      <c r="AV363" s="74"/>
    </row>
    <row r="364" s="73" customFormat="1" ht="20.25" customHeight="1">
      <c r="AV364" s="74"/>
    </row>
    <row r="365" s="73" customFormat="1" ht="20.25" customHeight="1">
      <c r="AV365" s="74"/>
    </row>
    <row r="366" s="73" customFormat="1" ht="20.25" customHeight="1">
      <c r="AV366" s="74"/>
    </row>
    <row r="367" s="73" customFormat="1" ht="20.25" customHeight="1">
      <c r="AV367" s="74"/>
    </row>
    <row r="368" s="73" customFormat="1" ht="20.25" customHeight="1">
      <c r="AV368" s="74"/>
    </row>
    <row r="369" s="73" customFormat="1" ht="20.25" customHeight="1">
      <c r="AV369" s="74"/>
    </row>
    <row r="370" s="73" customFormat="1" ht="20.25" customHeight="1">
      <c r="AV370" s="74"/>
    </row>
    <row r="371" s="73" customFormat="1" ht="20.25" customHeight="1">
      <c r="AV371" s="74"/>
    </row>
    <row r="372" s="73" customFormat="1" ht="20.25" customHeight="1">
      <c r="AV372" s="74"/>
    </row>
    <row r="373" s="73" customFormat="1" ht="20.25" customHeight="1">
      <c r="AV373" s="74"/>
    </row>
    <row r="374" s="73" customFormat="1" ht="20.25" customHeight="1">
      <c r="AV374" s="74"/>
    </row>
    <row r="375" s="73" customFormat="1" ht="20.25" customHeight="1">
      <c r="AV375" s="74"/>
    </row>
    <row r="376" s="73" customFormat="1" ht="20.25" customHeight="1">
      <c r="AV376" s="74"/>
    </row>
    <row r="377" s="73" customFormat="1" ht="20.25" customHeight="1">
      <c r="AV377" s="74"/>
    </row>
    <row r="378" s="73" customFormat="1" ht="20.25" customHeight="1">
      <c r="AV378" s="74"/>
    </row>
    <row r="379" s="73" customFormat="1" ht="20.25" customHeight="1">
      <c r="AV379" s="74"/>
    </row>
    <row r="380" s="73" customFormat="1" ht="20.25" customHeight="1">
      <c r="AV380" s="74"/>
    </row>
    <row r="381" s="73" customFormat="1" ht="20.25" customHeight="1">
      <c r="AV381" s="74"/>
    </row>
    <row r="382" s="73" customFormat="1" ht="20.25" customHeight="1">
      <c r="AV382" s="74"/>
    </row>
    <row r="383" s="73" customFormat="1" ht="20.25" customHeight="1">
      <c r="AV383" s="74"/>
    </row>
    <row r="384" s="73" customFormat="1" ht="20.25" customHeight="1">
      <c r="AV384" s="74"/>
    </row>
    <row r="385" s="73" customFormat="1" ht="20.25" customHeight="1">
      <c r="AV385" s="74"/>
    </row>
    <row r="386" s="73" customFormat="1" ht="20.25" customHeight="1">
      <c r="AV386" s="74"/>
    </row>
    <row r="387" s="73" customFormat="1" ht="20.25" customHeight="1">
      <c r="AV387" s="74"/>
    </row>
    <row r="388" s="73" customFormat="1" ht="20.25" customHeight="1">
      <c r="AV388" s="74"/>
    </row>
    <row r="389" s="73" customFormat="1" ht="20.25" customHeight="1">
      <c r="AV389" s="74"/>
    </row>
    <row r="390" s="73" customFormat="1" ht="20.25" customHeight="1">
      <c r="AV390" s="74"/>
    </row>
    <row r="391" s="73" customFormat="1" ht="20.25" customHeight="1">
      <c r="AV391" s="74"/>
    </row>
    <row r="392" s="73" customFormat="1" ht="20.25" customHeight="1">
      <c r="AV392" s="74"/>
    </row>
    <row r="393" s="73" customFormat="1" ht="20.25" customHeight="1">
      <c r="AV393" s="74"/>
    </row>
    <row r="394" s="73" customFormat="1" ht="20.25" customHeight="1">
      <c r="AV394" s="74"/>
    </row>
    <row r="395" s="73" customFormat="1" ht="20.25" customHeight="1">
      <c r="AV395" s="74"/>
    </row>
    <row r="396" s="73" customFormat="1" ht="20.25" customHeight="1">
      <c r="AV396" s="74"/>
    </row>
  </sheetData>
  <sheetProtection sheet="1"/>
  <mergeCells count="65">
    <mergeCell ref="B99:P99"/>
    <mergeCell ref="B98:P98"/>
    <mergeCell ref="B95:BH96"/>
    <mergeCell ref="B90:P90"/>
    <mergeCell ref="R91:AU91"/>
    <mergeCell ref="B82:BH84"/>
    <mergeCell ref="AP86:BH86"/>
    <mergeCell ref="AP85:BH85"/>
    <mergeCell ref="B89:P89"/>
    <mergeCell ref="AP88:BH89"/>
    <mergeCell ref="L48:M49"/>
    <mergeCell ref="N48:AZ49"/>
    <mergeCell ref="E41:BI42"/>
    <mergeCell ref="E28:BH30"/>
    <mergeCell ref="B6:BH7"/>
    <mergeCell ref="L50:M51"/>
    <mergeCell ref="T16:Z16"/>
    <mergeCell ref="E18:BH18"/>
    <mergeCell ref="E20:BH20"/>
    <mergeCell ref="E33:BH35"/>
    <mergeCell ref="B1:BH2"/>
    <mergeCell ref="N60:AZ61"/>
    <mergeCell ref="E38:BH39"/>
    <mergeCell ref="E48:J48"/>
    <mergeCell ref="L54:M55"/>
    <mergeCell ref="E46:BH46"/>
    <mergeCell ref="E11:BH12"/>
    <mergeCell ref="E24:BH25"/>
    <mergeCell ref="E26:BH27"/>
    <mergeCell ref="E14:BH14"/>
    <mergeCell ref="N52:AZ53"/>
    <mergeCell ref="BA52:BH53"/>
    <mergeCell ref="L56:M57"/>
    <mergeCell ref="N56:AZ57"/>
    <mergeCell ref="BA56:BH57"/>
    <mergeCell ref="BA60:BH61"/>
    <mergeCell ref="L58:M59"/>
    <mergeCell ref="N58:AZ59"/>
    <mergeCell ref="BA54:BH55"/>
    <mergeCell ref="BA62:BH63"/>
    <mergeCell ref="E79:AW80"/>
    <mergeCell ref="N66:AZ67"/>
    <mergeCell ref="B75:BH76"/>
    <mergeCell ref="N64:AZ65"/>
    <mergeCell ref="BA64:BH65"/>
    <mergeCell ref="E44:BH44"/>
    <mergeCell ref="B72:BH74"/>
    <mergeCell ref="L64:M65"/>
    <mergeCell ref="N50:AZ51"/>
    <mergeCell ref="BA50:BH51"/>
    <mergeCell ref="BA66:BH67"/>
    <mergeCell ref="L68:M69"/>
    <mergeCell ref="N68:AZ69"/>
    <mergeCell ref="BA68:BH69"/>
    <mergeCell ref="BA58:BH59"/>
    <mergeCell ref="E31:BH32"/>
    <mergeCell ref="BA80:BH80"/>
    <mergeCell ref="L60:M61"/>
    <mergeCell ref="E36:BH37"/>
    <mergeCell ref="BA48:BH49"/>
    <mergeCell ref="L62:M63"/>
    <mergeCell ref="N62:AZ63"/>
    <mergeCell ref="L66:M67"/>
    <mergeCell ref="L52:M53"/>
    <mergeCell ref="N54:AZ55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6"/>
  <headerFooter alignWithMargins="0">
    <oddHeader>&amp;C&amp;18Regione Liguria - Piano Aziendale di Sviluppo&amp;R&amp;12SOTTOMISURA 4.1</oddHeader>
    <oddFooter>&amp;C&amp;14&amp;A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X97"/>
  <sheetViews>
    <sheetView showGridLines="0" view="pageLayout" zoomScale="164" zoomScaleNormal="202" zoomScaleSheetLayoutView="239" zoomScalePageLayoutView="164" workbookViewId="0" topLeftCell="A21">
      <selection activeCell="B33" sqref="B33"/>
    </sheetView>
  </sheetViews>
  <sheetFormatPr defaultColWidth="94.00390625" defaultRowHeight="20.25" customHeight="1"/>
  <cols>
    <col min="1" max="1" width="4.421875" style="282" customWidth="1"/>
    <col min="2" max="2" width="80.140625" style="269" customWidth="1"/>
    <col min="3" max="33" width="94.00390625" style="269" customWidth="1"/>
    <col min="34" max="34" width="94.00390625" style="270" customWidth="1"/>
    <col min="35" max="16384" width="94.00390625" style="269" customWidth="1"/>
  </cols>
  <sheetData>
    <row r="1" spans="1:2" ht="25.5" customHeight="1">
      <c r="A1" s="268"/>
      <c r="B1" s="281" t="s">
        <v>358</v>
      </c>
    </row>
    <row r="2" spans="1:2" ht="30" customHeight="1">
      <c r="A2" s="271"/>
      <c r="B2" s="277" t="s">
        <v>640</v>
      </c>
    </row>
    <row r="3" spans="1:76" s="29" customFormat="1" ht="16.5" customHeight="1">
      <c r="A3" s="272" t="s">
        <v>372</v>
      </c>
      <c r="B3" s="278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</row>
    <row r="4" spans="1:2" ht="30" customHeight="1">
      <c r="A4" s="271"/>
      <c r="B4" s="288" t="s">
        <v>373</v>
      </c>
    </row>
    <row r="5" spans="1:2" ht="49.5" customHeight="1">
      <c r="A5" s="271"/>
      <c r="B5" s="286"/>
    </row>
    <row r="6" spans="1:76" s="29" customFormat="1" ht="16.5" customHeight="1">
      <c r="A6" s="272" t="s">
        <v>269</v>
      </c>
      <c r="B6" s="278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</row>
    <row r="7" spans="1:2" ht="15" customHeight="1">
      <c r="A7" s="271"/>
      <c r="B7" s="288" t="s">
        <v>655</v>
      </c>
    </row>
    <row r="8" spans="1:2" ht="49.5" customHeight="1">
      <c r="A8" s="271"/>
      <c r="B8" s="286"/>
    </row>
    <row r="9" spans="1:76" s="29" customFormat="1" ht="16.5" customHeight="1">
      <c r="A9" s="272" t="s">
        <v>360</v>
      </c>
      <c r="B9" s="278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</row>
    <row r="10" spans="1:2" ht="30" customHeight="1">
      <c r="A10" s="271"/>
      <c r="B10" s="288" t="s">
        <v>656</v>
      </c>
    </row>
    <row r="11" spans="1:2" ht="49.5" customHeight="1">
      <c r="A11" s="271"/>
      <c r="B11" s="286"/>
    </row>
    <row r="12" spans="1:76" s="29" customFormat="1" ht="16.5" customHeight="1">
      <c r="A12" s="272" t="s">
        <v>361</v>
      </c>
      <c r="B12" s="278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</row>
    <row r="13" spans="1:34" s="275" customFormat="1" ht="16.5" customHeight="1">
      <c r="A13" s="274"/>
      <c r="B13" s="279" t="s">
        <v>480</v>
      </c>
      <c r="AH13" s="276"/>
    </row>
    <row r="14" spans="1:76" s="29" customFormat="1" ht="16.5" customHeight="1">
      <c r="A14" s="272" t="s">
        <v>362</v>
      </c>
      <c r="B14" s="278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</row>
    <row r="15" spans="1:2" ht="40.5" customHeight="1">
      <c r="A15" s="271"/>
      <c r="B15" s="288" t="s">
        <v>657</v>
      </c>
    </row>
    <row r="16" spans="1:2" ht="49.5" customHeight="1">
      <c r="A16" s="271"/>
      <c r="B16" s="286"/>
    </row>
    <row r="17" spans="1:2" ht="30" customHeight="1">
      <c r="A17" s="271"/>
      <c r="B17" s="288" t="s">
        <v>658</v>
      </c>
    </row>
    <row r="18" spans="1:2" ht="49.5" customHeight="1">
      <c r="A18" s="271"/>
      <c r="B18" s="286"/>
    </row>
    <row r="19" spans="1:2" ht="30" customHeight="1">
      <c r="A19" s="271"/>
      <c r="B19" s="288" t="s">
        <v>659</v>
      </c>
    </row>
    <row r="20" spans="1:2" ht="49.5" customHeight="1">
      <c r="A20" s="271"/>
      <c r="B20" s="286"/>
    </row>
    <row r="21" spans="1:76" s="29" customFormat="1" ht="16.5" customHeight="1">
      <c r="A21" s="272" t="s">
        <v>363</v>
      </c>
      <c r="B21" s="278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</row>
    <row r="22" spans="1:2" ht="40.5" customHeight="1">
      <c r="A22" s="271"/>
      <c r="B22" s="288" t="s">
        <v>660</v>
      </c>
    </row>
    <row r="23" spans="1:2" ht="49.5" customHeight="1">
      <c r="A23" s="271"/>
      <c r="B23" s="286"/>
    </row>
    <row r="24" spans="1:76" s="29" customFormat="1" ht="16.5" customHeight="1">
      <c r="A24" s="272" t="s">
        <v>508</v>
      </c>
      <c r="B24" s="278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</row>
    <row r="25" spans="1:2" ht="27.75" customHeight="1">
      <c r="A25" s="271"/>
      <c r="B25" s="290" t="s">
        <v>578</v>
      </c>
    </row>
    <row r="26" spans="1:2" ht="57.75" customHeight="1">
      <c r="A26" s="271"/>
      <c r="B26" s="288" t="s">
        <v>589</v>
      </c>
    </row>
    <row r="27" spans="1:2" ht="49.5" customHeight="1">
      <c r="A27" s="271"/>
      <c r="B27" s="286"/>
    </row>
    <row r="28" spans="1:2" ht="27.75" customHeight="1">
      <c r="A28" s="271"/>
      <c r="B28" s="290" t="s">
        <v>579</v>
      </c>
    </row>
    <row r="29" spans="1:2" ht="37.5" customHeight="1">
      <c r="A29" s="271"/>
      <c r="B29" s="288" t="s">
        <v>588</v>
      </c>
    </row>
    <row r="30" spans="1:2" ht="49.5" customHeight="1">
      <c r="A30" s="271"/>
      <c r="B30" s="286"/>
    </row>
    <row r="31" spans="1:76" s="29" customFormat="1" ht="16.5" customHeight="1">
      <c r="A31" s="272" t="s">
        <v>369</v>
      </c>
      <c r="B31" s="278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</row>
    <row r="32" spans="1:2" ht="28.5" customHeight="1">
      <c r="A32" s="271"/>
      <c r="B32" s="291" t="s">
        <v>485</v>
      </c>
    </row>
    <row r="33" spans="1:2" ht="49.5" customHeight="1">
      <c r="A33" s="271"/>
      <c r="B33" s="286"/>
    </row>
    <row r="34" spans="1:2" ht="37.5" customHeight="1">
      <c r="A34" s="271"/>
      <c r="B34" s="288" t="s">
        <v>646</v>
      </c>
    </row>
    <row r="35" spans="1:2" ht="49.5" customHeight="1">
      <c r="A35" s="271"/>
      <c r="B35" s="286"/>
    </row>
    <row r="36" spans="1:2" ht="51.75" customHeight="1">
      <c r="A36" s="271"/>
      <c r="B36" s="292" t="s">
        <v>647</v>
      </c>
    </row>
    <row r="37" spans="1:2" ht="49.5" customHeight="1">
      <c r="A37" s="271"/>
      <c r="B37" s="286"/>
    </row>
    <row r="38" spans="1:2" ht="40.5" customHeight="1">
      <c r="A38" s="271"/>
      <c r="B38" s="292" t="s">
        <v>648</v>
      </c>
    </row>
    <row r="39" spans="1:2" ht="49.5" customHeight="1">
      <c r="A39" s="271"/>
      <c r="B39" s="286"/>
    </row>
    <row r="40" spans="1:2" ht="51.75" customHeight="1">
      <c r="A40" s="271"/>
      <c r="B40" s="292" t="s">
        <v>649</v>
      </c>
    </row>
    <row r="41" spans="1:2" ht="49.5" customHeight="1">
      <c r="A41" s="271"/>
      <c r="B41" s="286"/>
    </row>
    <row r="42" spans="1:76" s="29" customFormat="1" ht="16.5" customHeight="1">
      <c r="A42" s="272" t="s">
        <v>435</v>
      </c>
      <c r="B42" s="278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</row>
    <row r="43" spans="1:34" s="275" customFormat="1" ht="15.75" customHeight="1">
      <c r="A43" s="274"/>
      <c r="B43" s="279" t="s">
        <v>480</v>
      </c>
      <c r="AH43" s="276"/>
    </row>
    <row r="44" spans="1:2" ht="30" customHeight="1">
      <c r="A44" s="271"/>
      <c r="B44" s="288" t="s">
        <v>486</v>
      </c>
    </row>
    <row r="45" spans="1:2" ht="49.5" customHeight="1">
      <c r="A45" s="271"/>
      <c r="B45" s="286"/>
    </row>
    <row r="46" spans="1:76" s="29" customFormat="1" ht="16.5" customHeight="1">
      <c r="A46" s="272" t="s">
        <v>371</v>
      </c>
      <c r="B46" s="278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</row>
    <row r="47" spans="1:2" ht="42.75" customHeight="1">
      <c r="A47" s="271"/>
      <c r="B47" s="288" t="s">
        <v>650</v>
      </c>
    </row>
    <row r="48" spans="1:2" ht="49.5" customHeight="1">
      <c r="A48" s="271"/>
      <c r="B48" s="286"/>
    </row>
    <row r="49" spans="1:76" s="29" customFormat="1" ht="16.5" customHeight="1">
      <c r="A49" s="272" t="s">
        <v>374</v>
      </c>
      <c r="B49" s="278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273"/>
      <c r="BW49" s="273"/>
      <c r="BX49" s="273"/>
    </row>
    <row r="50" spans="1:34" s="275" customFormat="1" ht="19.5" customHeight="1">
      <c r="A50" s="274"/>
      <c r="B50" s="279" t="s">
        <v>480</v>
      </c>
      <c r="AH50" s="276"/>
    </row>
    <row r="51" spans="1:76" s="29" customFormat="1" ht="16.5" customHeight="1">
      <c r="A51" s="272" t="s">
        <v>383</v>
      </c>
      <c r="B51" s="278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</row>
    <row r="52" spans="1:2" ht="18.75" customHeight="1">
      <c r="A52" s="271"/>
      <c r="B52" s="288" t="s">
        <v>380</v>
      </c>
    </row>
    <row r="53" spans="1:2" ht="16.5" customHeight="1">
      <c r="A53" s="271"/>
      <c r="B53" s="288" t="s">
        <v>384</v>
      </c>
    </row>
    <row r="54" spans="1:2" ht="49.5" customHeight="1">
      <c r="A54" s="271"/>
      <c r="B54" s="286"/>
    </row>
    <row r="55" spans="1:2" ht="18.75" customHeight="1">
      <c r="A55" s="271"/>
      <c r="B55" s="288" t="s">
        <v>381</v>
      </c>
    </row>
    <row r="56" spans="1:2" ht="16.5" customHeight="1">
      <c r="A56" s="271"/>
      <c r="B56" s="288" t="s">
        <v>384</v>
      </c>
    </row>
    <row r="57" spans="1:2" ht="49.5" customHeight="1">
      <c r="A57" s="271"/>
      <c r="B57" s="286"/>
    </row>
    <row r="58" spans="1:2" ht="18.75" customHeight="1">
      <c r="A58" s="271"/>
      <c r="B58" s="288" t="s">
        <v>388</v>
      </c>
    </row>
    <row r="59" spans="1:2" ht="25.5" customHeight="1">
      <c r="A59" s="271"/>
      <c r="B59" s="288" t="s">
        <v>651</v>
      </c>
    </row>
    <row r="60" spans="1:2" ht="49.5" customHeight="1">
      <c r="A60" s="271"/>
      <c r="B60" s="286"/>
    </row>
    <row r="61" spans="1:2" ht="18.75" customHeight="1">
      <c r="A61" s="271"/>
      <c r="B61" s="288" t="s">
        <v>639</v>
      </c>
    </row>
    <row r="62" spans="1:2" ht="25.5" customHeight="1">
      <c r="A62" s="271"/>
      <c r="B62" s="288" t="s">
        <v>651</v>
      </c>
    </row>
    <row r="63" spans="1:2" ht="49.5" customHeight="1">
      <c r="A63" s="271"/>
      <c r="B63" s="286"/>
    </row>
    <row r="64" spans="1:2" ht="18.75" customHeight="1">
      <c r="A64" s="271"/>
      <c r="B64" s="288" t="s">
        <v>340</v>
      </c>
    </row>
    <row r="65" spans="1:2" ht="25.5" customHeight="1">
      <c r="A65" s="271"/>
      <c r="B65" s="288" t="s">
        <v>652</v>
      </c>
    </row>
    <row r="66" spans="1:2" ht="49.5" customHeight="1">
      <c r="A66" s="271"/>
      <c r="B66" s="286"/>
    </row>
    <row r="67" spans="1:2" ht="18.75" customHeight="1">
      <c r="A67" s="271"/>
      <c r="B67" s="288" t="s">
        <v>341</v>
      </c>
    </row>
    <row r="68" spans="1:2" ht="25.5" customHeight="1">
      <c r="A68" s="271"/>
      <c r="B68" s="288" t="s">
        <v>652</v>
      </c>
    </row>
    <row r="69" spans="1:2" ht="49.5" customHeight="1">
      <c r="A69" s="271"/>
      <c r="B69" s="286"/>
    </row>
    <row r="70" spans="1:2" ht="18.75" customHeight="1">
      <c r="A70" s="271"/>
      <c r="B70" s="288" t="s">
        <v>342</v>
      </c>
    </row>
    <row r="71" spans="1:2" ht="25.5" customHeight="1">
      <c r="A71" s="271"/>
      <c r="B71" s="288" t="s">
        <v>652</v>
      </c>
    </row>
    <row r="72" spans="1:2" ht="49.5" customHeight="1">
      <c r="A72" s="271"/>
      <c r="B72" s="286"/>
    </row>
    <row r="73" spans="1:76" s="29" customFormat="1" ht="16.5" customHeight="1">
      <c r="A73" s="272" t="s">
        <v>389</v>
      </c>
      <c r="B73" s="278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</row>
    <row r="74" spans="1:34" s="275" customFormat="1" ht="21" customHeight="1">
      <c r="A74" s="274"/>
      <c r="B74" s="288" t="s">
        <v>653</v>
      </c>
      <c r="AH74" s="276"/>
    </row>
    <row r="75" spans="1:34" s="275" customFormat="1" ht="30" customHeight="1">
      <c r="A75" s="274"/>
      <c r="B75" s="288" t="s">
        <v>683</v>
      </c>
      <c r="AH75" s="276"/>
    </row>
    <row r="76" spans="1:2" ht="16.5" customHeight="1">
      <c r="A76" s="271"/>
      <c r="B76" s="289"/>
    </row>
    <row r="77" spans="1:34" s="275" customFormat="1" ht="15" customHeight="1">
      <c r="A77" s="274"/>
      <c r="B77" s="288" t="s">
        <v>684</v>
      </c>
      <c r="AH77" s="276"/>
    </row>
    <row r="78" spans="1:2" ht="16.5" customHeight="1">
      <c r="A78" s="271"/>
      <c r="B78" s="289"/>
    </row>
    <row r="79" spans="1:34" s="275" customFormat="1" ht="33.75" customHeight="1">
      <c r="A79" s="274"/>
      <c r="B79" s="288" t="s">
        <v>686</v>
      </c>
      <c r="AH79" s="276"/>
    </row>
    <row r="80" spans="1:34" s="294" customFormat="1" ht="16.5" customHeight="1">
      <c r="A80" s="293"/>
      <c r="B80" s="289"/>
      <c r="AH80" s="295"/>
    </row>
    <row r="81" spans="1:34" s="275" customFormat="1" ht="15" customHeight="1">
      <c r="A81" s="274"/>
      <c r="B81" s="288" t="s">
        <v>685</v>
      </c>
      <c r="AH81" s="276"/>
    </row>
    <row r="82" spans="1:2" ht="16.5" customHeight="1">
      <c r="A82" s="271"/>
      <c r="B82" s="289"/>
    </row>
    <row r="83" spans="1:34" s="275" customFormat="1" ht="15" customHeight="1">
      <c r="A83" s="274"/>
      <c r="B83" s="288" t="s">
        <v>688</v>
      </c>
      <c r="AH83" s="276"/>
    </row>
    <row r="84" spans="1:2" ht="16.5" customHeight="1">
      <c r="A84" s="271"/>
      <c r="B84" s="289"/>
    </row>
    <row r="85" spans="1:34" s="275" customFormat="1" ht="15" customHeight="1">
      <c r="A85" s="274"/>
      <c r="B85" s="288" t="s">
        <v>687</v>
      </c>
      <c r="AH85" s="276"/>
    </row>
    <row r="86" spans="1:2" ht="16.5" customHeight="1">
      <c r="A86" s="271"/>
      <c r="B86" s="289"/>
    </row>
    <row r="87" spans="1:34" s="275" customFormat="1" ht="13.5" customHeight="1">
      <c r="A87" s="274"/>
      <c r="B87" s="288" t="s">
        <v>661</v>
      </c>
      <c r="AH87" s="276"/>
    </row>
    <row r="88" spans="1:2" ht="16.5" customHeight="1">
      <c r="A88" s="271"/>
      <c r="B88" s="296">
        <f>+B84+B82+B80+B78+B76+B86</f>
        <v>0</v>
      </c>
    </row>
    <row r="89" spans="1:76" s="29" customFormat="1" ht="16.5" customHeight="1">
      <c r="A89" s="272" t="s">
        <v>547</v>
      </c>
      <c r="B89" s="278"/>
      <c r="BK89" s="273"/>
      <c r="BL89" s="273"/>
      <c r="BM89" s="273"/>
      <c r="BN89" s="273"/>
      <c r="BO89" s="273"/>
      <c r="BP89" s="273"/>
      <c r="BQ89" s="273"/>
      <c r="BR89" s="273"/>
      <c r="BS89" s="273"/>
      <c r="BT89" s="273"/>
      <c r="BU89" s="273"/>
      <c r="BV89" s="273"/>
      <c r="BW89" s="273"/>
      <c r="BX89" s="273"/>
    </row>
    <row r="90" spans="1:34" s="275" customFormat="1" ht="16.5" customHeight="1">
      <c r="A90" s="274"/>
      <c r="B90" s="279" t="s">
        <v>480</v>
      </c>
      <c r="AH90" s="276"/>
    </row>
    <row r="91" spans="1:76" s="29" customFormat="1" ht="16.5" customHeight="1">
      <c r="A91" s="272" t="s">
        <v>436</v>
      </c>
      <c r="B91" s="278"/>
      <c r="BK91" s="273"/>
      <c r="BL91" s="273"/>
      <c r="BM91" s="273"/>
      <c r="BN91" s="273"/>
      <c r="BO91" s="273"/>
      <c r="BP91" s="273"/>
      <c r="BQ91" s="273"/>
      <c r="BR91" s="273"/>
      <c r="BS91" s="273"/>
      <c r="BT91" s="273"/>
      <c r="BU91" s="273"/>
      <c r="BV91" s="273"/>
      <c r="BW91" s="273"/>
      <c r="BX91" s="273"/>
    </row>
    <row r="92" spans="1:2" ht="49.5" customHeight="1">
      <c r="A92" s="271"/>
      <c r="B92" s="287"/>
    </row>
    <row r="93" ht="12.75">
      <c r="A93" s="271"/>
    </row>
    <row r="94" spans="1:2" ht="39" customHeight="1">
      <c r="A94" s="271"/>
      <c r="B94" s="283" t="s">
        <v>545</v>
      </c>
    </row>
    <row r="95" spans="1:2" ht="43.5" customHeight="1">
      <c r="A95" s="271"/>
      <c r="B95" s="280"/>
    </row>
    <row r="96" spans="1:2" ht="43.5" customHeight="1">
      <c r="A96" s="271"/>
      <c r="B96" s="284" t="s">
        <v>654</v>
      </c>
    </row>
    <row r="97" spans="1:2" ht="42" customHeight="1">
      <c r="A97" s="271"/>
      <c r="B97" s="285" t="s">
        <v>474</v>
      </c>
    </row>
  </sheetData>
  <sheetProtection sheet="1" formatColumns="0" formatRows="0" insertRows="0" deleteRows="0"/>
  <printOptions horizontalCentered="1"/>
  <pageMargins left="0.590551181102362" right="0.590551181102362" top="0.590551181102362" bottom="0.590551181102362" header="0.31496062992126" footer="0.31496062992126"/>
  <pageSetup fitToHeight="100" horizontalDpi="600" verticalDpi="600" orientation="portrait" paperSize="9"/>
  <headerFooter alignWithMargins="0">
    <oddHeader>&amp;C&amp;A&amp;RSOTTOMISURA 4.1.19.2.3.A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bursani</dc:creator>
  <cp:keywords/>
  <dc:description/>
  <cp:lastModifiedBy>PAOLA CAFFA</cp:lastModifiedBy>
  <cp:lastPrinted>2016-12-05T09:04:59Z</cp:lastPrinted>
  <dcterms:created xsi:type="dcterms:W3CDTF">2008-02-14T15:56:11Z</dcterms:created>
  <dcterms:modified xsi:type="dcterms:W3CDTF">2019-02-27T17:48:00Z</dcterms:modified>
  <cp:category/>
  <cp:version/>
  <cp:contentType/>
  <cp:contentStatus/>
</cp:coreProperties>
</file>